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4אקסל\אקסל רשימות ניע 062024\Kela\חדש מתוקן\"/>
    </mc:Choice>
  </mc:AlternateContent>
  <xr:revisionPtr revIDLastSave="0" documentId="13_ncr:1_{0D67F922-BBFA-4740-B59D-4811F55A7451}" xr6:coauthVersionLast="47" xr6:coauthVersionMax="47" xr10:uidLastSave="{00000000-0000-0000-0000-000000000000}"/>
  <bookViews>
    <workbookView xWindow="-120" yWindow="-120" windowWidth="29040" windowHeight="1599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externalReferences>
    <externalReference r:id="rId35"/>
  </externalReference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calcMode="manual" iterate="1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40" l="1"/>
  <c r="H5" i="40"/>
  <c r="O4" i="40"/>
  <c r="H4" i="40"/>
  <c r="O3" i="40"/>
  <c r="H3" i="40"/>
  <c r="O2" i="40"/>
  <c r="H2" i="40"/>
  <c r="B32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s="1"/>
  <c r="E27" i="2" l="1"/>
  <c r="E23" i="2"/>
  <c r="E19" i="2"/>
  <c r="E15" i="2"/>
  <c r="E11" i="2"/>
  <c r="E3" i="2"/>
  <c r="E28" i="2"/>
  <c r="E24" i="2"/>
  <c r="E20" i="2"/>
  <c r="E16" i="2"/>
  <c r="E12" i="2"/>
  <c r="E8" i="2"/>
  <c r="E4" i="2"/>
  <c r="E18" i="2"/>
  <c r="E14" i="2"/>
  <c r="E10" i="2"/>
  <c r="E6" i="2"/>
  <c r="E7" i="2"/>
  <c r="E29" i="2"/>
  <c r="E25" i="2"/>
  <c r="E21" i="2"/>
  <c r="E17" i="2"/>
  <c r="E13" i="2"/>
  <c r="E9" i="2"/>
  <c r="E5" i="2"/>
  <c r="E26" i="2"/>
  <c r="E22" i="2"/>
  <c r="E30" i="2" l="1"/>
  <c r="D13" i="38" l="1"/>
  <c r="D15" i="38" l="1"/>
</calcChain>
</file>

<file path=xl/sharedStrings.xml><?xml version="1.0" encoding="utf-8"?>
<sst xmlns="http://schemas.openxmlformats.org/spreadsheetml/2006/main" count="9951" uniqueCount="2165">
  <si>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</si>
  <si>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</si>
  <si>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</si>
  <si>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</si>
  <si>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</si>
  <si>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</si>
  <si>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</si>
  <si>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</si>
  <si>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</si>
  <si>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</si>
  <si>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</si>
  <si>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</si>
  <si>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</si>
  <si>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</si>
  <si>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</si>
  <si>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</si>
  <si>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</si>
  <si>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</si>
  <si>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</si>
  <si>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</si>
  <si>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</si>
  <si>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</si>
  <si>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</si>
  <si>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</si>
  <si>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</si>
  <si>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</si>
  <si>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</si>
  <si>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</si>
  <si>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</si>
  <si>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</si>
  <si>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</si>
  <si>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</si>
  <si>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</si>
  <si>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</si>
  <si>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</si>
  <si>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</si>
  <si>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</si>
  <si>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</si>
  <si>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</si>
  <si>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</si>
  <si>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</si>
  <si>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</si>
  <si>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</si>
  <si>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</si>
  <si>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</si>
  <si>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</si>
  <si>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</si>
  <si>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</si>
  <si>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</si>
  <si>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</si>
  <si>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</si>
  <si>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</si>
  <si>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</si>
  <si>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</si>
  <si>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</si>
  <si>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</si>
  <si>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</si>
  <si>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</si>
  <si>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</si>
  <si>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</si>
  <si>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</si>
  <si>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</si>
  <si>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</si>
  <si>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</si>
  <si>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</si>
  <si>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</si>
  <si>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</si>
  <si>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</si>
  <si>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</si>
  <si>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</si>
  <si>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</si>
  <si>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</si>
  <si>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</si>
  <si>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</si>
  <si>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</si>
  <si>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</si>
  <si>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</si>
  <si>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</si>
  <si>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</si>
  <si>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</si>
  <si>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</si>
  <si>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</si>
  <si>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</si>
  <si>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</si>
  <si>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</si>
  <si>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</si>
  <si>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</si>
  <si>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</si>
  <si>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</si>
  <si>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</si>
  <si>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</si>
  <si>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</si>
  <si>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</si>
  <si>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</si>
  <si>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</si>
  <si>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</si>
  <si>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</si>
  <si>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</si>
  <si>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</si>
  <si>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</si>
  <si>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</si>
  <si>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</si>
  <si>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</si>
  <si>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</si>
  <si>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</si>
  <si>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</si>
  <si>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</si>
  <si>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</si>
  <si>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</si>
  <si>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</si>
  <si>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</si>
  <si>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</si>
  <si>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</si>
  <si>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</si>
  <si>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</si>
  <si>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</si>
  <si>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</si>
  <si>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</si>
  <si>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</si>
  <si>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</si>
  <si>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</si>
  <si>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</si>
  <si>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</si>
  <si>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</si>
  <si>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</si>
  <si>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</si>
  <si>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</si>
  <si>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</si>
  <si>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</si>
  <si>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</si>
  <si>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</si>
  <si>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</si>
  <si>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</si>
  <si>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</si>
  <si>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</si>
  <si>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</si>
  <si>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</si>
  <si>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</si>
  <si>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</si>
  <si>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</si>
  <si>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</si>
  <si>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</si>
  <si>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</si>
  <si>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</si>
  <si>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</si>
  <si>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</si>
  <si>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</si>
  <si>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</si>
  <si>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</si>
  <si>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</si>
  <si>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</si>
  <si>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</si>
  <si>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</si>
  <si>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</si>
  <si>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</si>
  <si>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</si>
  <si>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</si>
  <si>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</si>
  <si>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</si>
  <si>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</si>
  <si>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</si>
  <si>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</si>
  <si>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</si>
  <si>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</si>
  <si>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</si>
  <si>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</si>
  <si>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</si>
  <si>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</si>
  <si>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</si>
  <si>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</si>
  <si>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</si>
  <si>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</si>
  <si>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</si>
  <si>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</si>
  <si>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</si>
  <si>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</si>
  <si>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</si>
  <si>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</si>
  <si>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</si>
  <si>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</si>
  <si>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</si>
  <si>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</si>
  <si>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</si>
  <si>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</si>
  <si>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</si>
  <si>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</si>
  <si>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</si>
  <si>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</si>
  <si>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</si>
  <si>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</si>
  <si>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</si>
  <si>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</si>
  <si>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</si>
  <si>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</si>
  <si>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</si>
  <si>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</si>
  <si>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</si>
  <si>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</si>
  <si>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</si>
  <si>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</si>
  <si>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</si>
  <si>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</si>
  <si>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</si>
  <si>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</si>
  <si>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</si>
  <si>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</si>
  <si>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</si>
  <si>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</si>
  <si>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</si>
  <si>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</si>
  <si>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</si>
  <si>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</si>
  <si>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</si>
  <si>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</si>
  <si>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</si>
  <si>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</si>
  <si>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</si>
  <si>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</si>
  <si>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</si>
  <si>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</si>
  <si>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</si>
  <si>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</si>
  <si>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</si>
  <si>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</si>
  <si>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</si>
  <si>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</si>
  <si>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</si>
  <si>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</si>
  <si>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</si>
  <si>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</si>
  <si>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</si>
  <si>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</si>
  <si>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</si>
  <si>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</si>
  <si>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</si>
  <si>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</si>
  <si>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</si>
  <si>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</si>
  <si>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</si>
  <si>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</si>
  <si>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</si>
  <si>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</si>
  <si>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</si>
  <si>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</si>
  <si>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</si>
  <si>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</si>
  <si>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</si>
  <si>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</si>
  <si>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</si>
  <si>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</si>
  <si>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</si>
  <si>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</si>
  <si>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</si>
  <si>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</si>
  <si>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</si>
  <si>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</si>
  <si>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</si>
  <si>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</si>
  <si>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</si>
  <si>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</si>
  <si>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</si>
  <si>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</si>
  <si>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</si>
  <si>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</si>
  <si>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</si>
  <si>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</si>
  <si>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</si>
  <si>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</si>
  <si>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</si>
  <si>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</si>
  <si>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</si>
  <si>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</si>
  <si>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</si>
  <si>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</si>
  <si>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</si>
  <si>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</si>
  <si>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</si>
  <si>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</si>
  <si>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</si>
  <si>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</si>
  <si>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</si>
  <si>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</si>
  <si>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</si>
  <si>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</si>
  <si>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</si>
  <si>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</si>
  <si>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</si>
  <si>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</si>
  <si>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</si>
  <si>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</si>
  <si>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</si>
  <si>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</si>
  <si>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</si>
  <si>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</si>
  <si>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</si>
  <si>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</si>
  <si>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</si>
  <si>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</si>
  <si>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</si>
  <si>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</si>
  <si>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</si>
  <si>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</si>
  <si>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</si>
  <si>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</si>
  <si>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</si>
  <si>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</si>
  <si>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</si>
  <si>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</si>
  <si>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</si>
  <si>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</si>
  <si>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</si>
  <si>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</si>
  <si>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</si>
  <si>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</si>
  <si>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</si>
  <si>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</si>
  <si>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</si>
  <si>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</si>
  <si>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</si>
  <si>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</si>
  <si>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</si>
  <si>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</si>
  <si>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</si>
  <si>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</si>
  <si>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</si>
  <si>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</si>
  <si>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</si>
  <si>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</si>
  <si>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</si>
  <si>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</si>
  <si>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</si>
  <si>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</si>
  <si>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</si>
  <si>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</si>
  <si>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</si>
  <si>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</si>
  <si>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</si>
  <si>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</si>
  <si>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</si>
  <si>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</si>
  <si>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</si>
  <si>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</si>
  <si>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</si>
  <si>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</si>
  <si>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</si>
  <si>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</si>
  <si>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</si>
  <si>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</si>
  <si>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</si>
  <si>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</si>
  <si>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</si>
  <si>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</si>
  <si>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</si>
  <si>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</si>
  <si>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</si>
  <si>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</si>
  <si>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</si>
  <si>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</si>
  <si>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</si>
  <si>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</si>
  <si>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</si>
  <si>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</si>
  <si>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</si>
  <si>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</si>
  <si>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</si>
  <si>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</si>
  <si>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</si>
  <si>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</si>
  <si>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</si>
  <si>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</si>
  <si>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</si>
  <si>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</si>
  <si>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</si>
  <si>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</si>
  <si>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</si>
  <si>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</si>
  <si>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</si>
  <si>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</si>
  <si>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</si>
  <si>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</si>
  <si>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</si>
  <si>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</si>
  <si>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</si>
  <si>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</si>
  <si>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</si>
  <si>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</si>
  <si>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</si>
  <si>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</si>
  <si>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</si>
  <si>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</si>
  <si>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</si>
  <si>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</si>
  <si>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</si>
  <si>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</si>
  <si>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</si>
  <si>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</si>
  <si>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</si>
  <si>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</si>
  <si>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</si>
  <si>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</si>
  <si>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</si>
  <si>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</si>
  <si>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</si>
  <si>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</si>
  <si>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</si>
  <si>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</si>
  <si>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</si>
  <si>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</si>
  <si>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</si>
  <si>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</si>
  <si>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</si>
  <si>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</si>
  <si>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</si>
  <si>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</si>
  <si>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</si>
  <si>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</si>
  <si>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</si>
  <si>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</si>
  <si>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</si>
  <si>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</si>
  <si>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</si>
  <si>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</si>
  <si>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</si>
  <si>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</si>
  <si>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</si>
  <si>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</si>
  <si>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</si>
  <si>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</si>
  <si>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</si>
  <si>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</si>
  <si>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</si>
  <si>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</si>
  <si>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</si>
  <si>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</si>
  <si>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</si>
  <si>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</si>
  <si>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</si>
  <si>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</si>
  <si>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</si>
  <si>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</si>
  <si>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</si>
  <si>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</si>
  <si>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</si>
  <si>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</si>
  <si>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</si>
  <si>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</si>
  <si>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</si>
  <si>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</si>
  <si>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</si>
  <si>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</si>
  <si>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</si>
  <si>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</si>
  <si>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</si>
  <si>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</si>
  <si>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</si>
  <si>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</si>
  <si>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</si>
  <si>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</si>
  <si>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</si>
  <si>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</si>
  <si>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</si>
  <si>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</si>
  <si>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</si>
  <si>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</si>
  <si>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</si>
  <si>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</si>
  <si>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</si>
  <si>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</si>
  <si>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</si>
  <si>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</si>
  <si>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</si>
  <si>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</si>
  <si>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</si>
  <si>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</si>
  <si>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</si>
  <si>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</si>
  <si>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</si>
  <si>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</si>
  <si>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</si>
  <si>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</si>
  <si>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</si>
  <si>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</si>
  <si>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</si>
  <si>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</si>
  <si>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</si>
  <si>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</si>
  <si>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</si>
  <si>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</si>
  <si>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</si>
  <si>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</si>
  <si>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</si>
  <si>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</si>
  <si>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</si>
  <si>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</si>
  <si>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</si>
  <si>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</si>
  <si>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</si>
  <si>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</si>
  <si>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</si>
  <si>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</si>
  <si>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</si>
  <si>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</si>
  <si>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</si>
  <si>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</si>
  <si>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</si>
  <si>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</si>
  <si>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</si>
  <si>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</si>
  <si>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</si>
  <si>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</si>
  <si>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</si>
  <si>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</si>
  <si>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</si>
  <si>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</si>
  <si>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</si>
  <si>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</si>
  <si>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</si>
  <si>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</si>
  <si>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</si>
  <si>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</si>
  <si>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</si>
  <si>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</si>
  <si>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</si>
  <si>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</si>
  <si>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</si>
  <si>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</si>
  <si>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</si>
  <si>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</si>
  <si>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</si>
  <si>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</si>
  <si>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</si>
  <si>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</si>
  <si>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</si>
  <si>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</si>
  <si>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</si>
  <si>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</si>
  <si>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</si>
  <si>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</si>
  <si>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</si>
  <si>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</si>
  <si>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</si>
  <si>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</si>
  <si>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</si>
  <si>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</si>
  <si>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</si>
  <si>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</si>
  <si>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</si>
  <si>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</si>
  <si>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</si>
  <si>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</si>
  <si>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</si>
  <si>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</si>
  <si>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</si>
  <si>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</si>
  <si>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</si>
  <si>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</si>
  <si>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</si>
  <si>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</si>
  <si>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</si>
  <si>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</si>
  <si>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</si>
  <si>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</si>
  <si>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</si>
  <si>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</si>
  <si>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</si>
  <si>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</si>
  <si>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</si>
  <si>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</si>
  <si>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</si>
  <si>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</si>
  <si>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</si>
  <si>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</si>
  <si>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</si>
  <si>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</si>
  <si>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</si>
  <si>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</si>
  <si>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</si>
  <si>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</si>
  <si>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</si>
  <si>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</si>
  <si>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</si>
  <si>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</si>
  <si>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</si>
  <si>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</si>
  <si>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</si>
  <si>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</si>
  <si>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</si>
  <si>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</si>
  <si>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</si>
  <si>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</si>
  <si>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</si>
  <si>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</si>
  <si>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</si>
  <si>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</si>
  <si>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</si>
  <si>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</si>
  <si>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</si>
  <si>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</si>
  <si>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</si>
  <si>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</si>
  <si>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</si>
  <si>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</si>
  <si>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</si>
  <si>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</si>
  <si>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</si>
  <si>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</si>
  <si>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</si>
  <si>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</si>
  <si>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</si>
  <si>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</si>
  <si>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</si>
  <si>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</si>
  <si>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</si>
  <si>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</si>
  <si>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</si>
  <si>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</si>
  <si>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</si>
  <si>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</si>
  <si>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</si>
  <si>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</si>
  <si>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</si>
  <si>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</si>
  <si>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</si>
  <si>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</si>
  <si>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</si>
  <si>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</si>
  <si>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</si>
  <si>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</si>
  <si>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</si>
  <si>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</si>
  <si>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</si>
  <si>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</si>
  <si>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</si>
  <si>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</si>
  <si>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</si>
  <si>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</si>
  <si>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</si>
  <si>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</si>
  <si>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</si>
  <si>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</si>
  <si>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</si>
  <si>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</si>
  <si>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</si>
  <si>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</si>
  <si>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</si>
  <si>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</si>
  <si>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</si>
  <si>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</si>
  <si>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</si>
  <si>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</si>
  <si>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</si>
  <si>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</si>
  <si>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</si>
  <si>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</si>
  <si>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</si>
  <si>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</si>
  <si>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</si>
  <si>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</si>
  <si>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</si>
  <si>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</si>
  <si>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</si>
  <si>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</si>
  <si>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</si>
  <si>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</si>
  <si>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</si>
  <si>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</si>
  <si>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</si>
  <si>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</si>
  <si>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</si>
  <si>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</si>
  <si>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</si>
  <si>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</si>
  <si>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</si>
  <si>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</si>
  <si>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</si>
  <si>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</si>
  <si>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</si>
  <si>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</si>
  <si>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</si>
  <si>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</si>
  <si>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</si>
  <si>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</si>
  <si>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</si>
  <si>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</si>
  <si>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</si>
  <si>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</si>
  <si>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</si>
  <si>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</si>
  <si>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</si>
  <si>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</si>
  <si>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</si>
  <si>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</si>
  <si>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</si>
  <si>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</si>
  <si>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</si>
  <si>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</si>
  <si>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</si>
  <si>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</si>
  <si>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</si>
  <si>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</si>
  <si>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</si>
  <si>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</si>
  <si>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</si>
  <si>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</si>
  <si>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</si>
  <si>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</si>
  <si>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</si>
  <si>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</si>
  <si>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</si>
  <si>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</si>
  <si>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</si>
  <si>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</si>
  <si>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</si>
  <si>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</si>
  <si>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</si>
  <si>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</si>
  <si>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</si>
  <si>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</si>
  <si>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</si>
  <si>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</si>
  <si>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</si>
  <si>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</si>
  <si>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</si>
  <si>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</si>
  <si>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</si>
  <si>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</si>
  <si>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</si>
  <si>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</si>
  <si>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</si>
  <si>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</si>
  <si>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</si>
  <si>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</si>
  <si>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</si>
  <si>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</si>
  <si>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</si>
  <si>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</si>
  <si>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</si>
  <si>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</si>
  <si>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</si>
  <si>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</si>
  <si>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</si>
  <si>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</si>
  <si>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</si>
  <si>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</si>
  <si>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</si>
  <si>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</si>
  <si>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</si>
  <si>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</si>
  <si>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</si>
  <si>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</si>
  <si>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</si>
  <si>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</si>
  <si>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</si>
  <si>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</si>
  <si>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</si>
  <si>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</si>
  <si>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</si>
  <si>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</si>
  <si>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</si>
  <si>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</si>
  <si>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</si>
  <si>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</si>
  <si>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</si>
  <si>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</si>
  <si>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</si>
  <si>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</si>
  <si>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</si>
  <si>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</si>
  <si>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</si>
  <si>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</si>
  <si>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</si>
  <si>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</si>
  <si>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</si>
  <si>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</si>
  <si>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</si>
  <si>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</si>
  <si>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</si>
  <si>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</si>
  <si>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</si>
  <si>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</si>
  <si>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</si>
  <si>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</si>
  <si>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</si>
  <si>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</si>
  <si>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</si>
  <si>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</si>
  <si>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</si>
  <si>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</si>
  <si>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</si>
  <si>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</si>
  <si>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</si>
  <si>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</si>
  <si>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</si>
  <si>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</si>
  <si>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</si>
  <si>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</si>
  <si>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</si>
  <si>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</si>
  <si>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</si>
  <si>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</si>
  <si>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</si>
  <si>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</si>
  <si>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</si>
  <si>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</si>
  <si>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</si>
  <si>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</si>
  <si>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</si>
  <si>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</si>
  <si>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</si>
  <si>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</si>
  <si>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</si>
  <si>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</si>
  <si>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</si>
  <si>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</si>
  <si>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</si>
  <si>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</si>
  <si>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</si>
  <si>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</si>
  <si>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</si>
  <si>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</si>
  <si>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</si>
  <si>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</si>
  <si>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</si>
  <si>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</si>
  <si>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</si>
  <si>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</si>
  <si>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</si>
  <si>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</si>
  <si>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</si>
  <si>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</si>
  <si>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</si>
  <si>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</si>
  <si>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</si>
  <si>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</si>
  <si>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</si>
  <si>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</si>
  <si>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</si>
  <si>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</si>
  <si>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</si>
  <si>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</si>
  <si>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</si>
  <si>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</si>
  <si>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</si>
  <si>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</si>
  <si>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</si>
  <si>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</si>
  <si>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</si>
  <si>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</si>
  <si>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</si>
  <si>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</si>
  <si>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</si>
  <si>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</si>
  <si>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</si>
  <si>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</si>
  <si>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</si>
  <si>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</si>
  <si>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</si>
  <si>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</si>
  <si>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</si>
  <si>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</si>
  <si>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</si>
  <si>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</si>
  <si>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</si>
  <si>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</si>
  <si>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</si>
  <si>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</si>
  <si>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</si>
  <si>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</si>
  <si>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</si>
  <si>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</si>
  <si>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</si>
  <si>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</si>
  <si>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</si>
  <si>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</si>
  <si>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</si>
  <si>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</si>
  <si>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</si>
  <si>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</si>
  <si>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</si>
  <si>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</si>
  <si>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</si>
  <si>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</si>
  <si>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</si>
  <si>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</si>
  <si>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</si>
  <si>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</si>
  <si>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</si>
  <si>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</si>
  <si>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</si>
  <si>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</si>
  <si>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</si>
  <si>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</si>
  <si>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</si>
  <si>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</si>
  <si>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</si>
  <si>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</si>
  <si>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</si>
  <si>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</si>
  <si>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</si>
  <si>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</si>
  <si>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</si>
  <si>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</si>
  <si>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</si>
  <si>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</si>
  <si>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</si>
  <si>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</si>
  <si>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</si>
  <si>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</si>
  <si>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</si>
  <si>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</si>
  <si>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</si>
  <si>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</si>
  <si>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</si>
  <si>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</si>
  <si>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</si>
  <si>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</si>
  <si>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</si>
  <si>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</si>
  <si>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</si>
  <si>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</si>
  <si>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</si>
  <si>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</si>
  <si>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</si>
  <si>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</si>
  <si>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</si>
  <si>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</si>
  <si>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</si>
  <si>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</si>
  <si>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</si>
  <si>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</si>
  <si>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</si>
  <si>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</si>
  <si>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</si>
  <si>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</si>
  <si>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</si>
  <si>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</si>
  <si>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</si>
  <si>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</si>
  <si>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</si>
  <si>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</si>
  <si>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</si>
  <si>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</si>
  <si>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</si>
  <si>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</si>
  <si>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</si>
  <si>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</si>
  <si>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</si>
  <si>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</si>
  <si>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</si>
  <si>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</si>
  <si>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</si>
  <si>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</si>
  <si>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</si>
  <si>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</si>
  <si>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</si>
  <si>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</si>
  <si>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</si>
  <si>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</si>
  <si>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</si>
  <si>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</si>
  <si>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</si>
  <si>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</si>
  <si>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</si>
  <si>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</si>
  <si>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</si>
  <si>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</si>
  <si>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</si>
  <si>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</si>
  <si>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</si>
  <si>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</si>
  <si>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</si>
  <si>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</si>
  <si>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</si>
  <si>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</si>
  <si>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</si>
  <si>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</si>
  <si>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</si>
  <si>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</si>
  <si>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</si>
  <si>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</si>
  <si>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</si>
  <si>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</si>
  <si>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</si>
  <si>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</si>
  <si>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</si>
  <si>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</si>
  <si>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</si>
  <si>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</si>
  <si>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</si>
  <si>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</si>
  <si>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</si>
  <si>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</si>
  <si>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</si>
  <si>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</si>
  <si>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</si>
  <si>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</si>
  <si>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</si>
  <si>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</si>
  <si>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</si>
  <si>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</si>
  <si>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</si>
  <si>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</si>
  <si>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</si>
  <si>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</si>
  <si>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</si>
  <si>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</si>
  <si>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</si>
  <si>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</si>
  <si>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</si>
  <si>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</si>
  <si>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</si>
  <si>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</si>
  <si>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</si>
  <si>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</si>
  <si>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</si>
  <si>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</si>
  <si>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</si>
  <si>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</si>
  <si>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</si>
  <si>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</si>
  <si>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</si>
  <si>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</si>
  <si>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</si>
  <si>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</si>
  <si>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</si>
  <si>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</si>
  <si>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</si>
  <si>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</si>
  <si>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</si>
  <si>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</si>
  <si>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</si>
  <si>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</si>
  <si>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</si>
  <si>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</si>
  <si>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</si>
  <si>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</si>
  <si>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</si>
  <si>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</si>
  <si>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</si>
  <si>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</si>
  <si>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</si>
  <si>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</si>
  <si>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</si>
  <si>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</si>
  <si>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</si>
  <si>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</si>
  <si>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</si>
  <si>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</si>
  <si>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</si>
  <si>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</si>
  <si>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</si>
  <si>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</si>
  <si>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</si>
  <si>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</si>
  <si>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</si>
  <si>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</si>
  <si>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</si>
  <si>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</si>
  <si>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</si>
  <si>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</si>
  <si>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</si>
  <si>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</si>
  <si>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</si>
  <si>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</si>
  <si>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</si>
  <si>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</si>
  <si>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</si>
  <si>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</si>
  <si>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</si>
  <si>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</si>
  <si>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</si>
  <si>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</si>
  <si>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</si>
  <si>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</si>
  <si>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</si>
  <si>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</si>
  <si>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</si>
  <si>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</si>
  <si>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</si>
  <si>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</si>
  <si>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</si>
  <si>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</si>
  <si>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</si>
  <si>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</si>
  <si>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</si>
  <si>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</si>
  <si>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</si>
  <si>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</si>
  <si>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</si>
  <si>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</si>
  <si>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</si>
  <si>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</si>
  <si>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</si>
  <si>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</si>
  <si>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</si>
  <si>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</si>
  <si>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</si>
  <si>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</si>
  <si>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</si>
  <si>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</si>
  <si>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</si>
  <si>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</si>
  <si>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</si>
  <si>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</si>
  <si>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</si>
  <si>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</si>
  <si>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</si>
  <si>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</si>
  <si>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</si>
  <si>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</si>
  <si>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</si>
  <si>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</si>
  <si>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</si>
  <si>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</si>
  <si>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</si>
  <si>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</si>
  <si>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</si>
  <si>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</si>
  <si>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</si>
  <si>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</si>
  <si>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</si>
  <si>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</si>
  <si>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</si>
  <si>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</si>
  <si>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</si>
  <si>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</si>
  <si>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</si>
  <si>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</si>
  <si>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</si>
  <si>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</si>
  <si>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</si>
  <si>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</si>
  <si>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</si>
  <si>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</si>
  <si>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</si>
  <si>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</si>
  <si>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</si>
  <si>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</si>
  <si>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</si>
  <si>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</si>
  <si>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</si>
  <si>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</si>
  <si>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</si>
  <si>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</si>
  <si>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</si>
  <si>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</si>
  <si>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</si>
  <si>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</si>
  <si>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</si>
  <si>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</si>
  <si>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</si>
  <si>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</si>
  <si>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</si>
  <si>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</si>
  <si>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</si>
  <si>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</si>
  <si>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</si>
  <si>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</si>
  <si>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</si>
  <si>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</si>
  <si>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</si>
  <si>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</si>
  <si>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</si>
  <si>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</si>
  <si>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</si>
  <si>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</si>
  <si>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</si>
  <si>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</si>
  <si>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</si>
  <si>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</si>
  <si>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</si>
  <si>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</si>
  <si>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</si>
  <si>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</si>
  <si>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</si>
  <si>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</si>
  <si>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</si>
  <si>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</si>
  <si>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</si>
  <si>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</si>
  <si>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</si>
  <si>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</si>
  <si>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</si>
  <si>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</si>
  <si>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</si>
  <si>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</si>
  <si>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</si>
  <si>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</si>
  <si>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</si>
  <si>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</si>
  <si>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</si>
  <si>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</si>
  <si>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</si>
  <si>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</si>
  <si>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</si>
  <si>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</si>
  <si>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</si>
  <si>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</si>
  <si>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</si>
  <si>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</si>
  <si>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</si>
  <si>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</si>
  <si>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</si>
  <si>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</si>
  <si>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</si>
  <si>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</si>
  <si>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</si>
  <si>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</si>
  <si>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</si>
  <si>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</si>
  <si>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</si>
  <si>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איתי שוורץ</t>
  </si>
  <si>
    <t>03-6929936</t>
  </si>
  <si>
    <t>378</t>
  </si>
  <si>
    <t>בנק הבינלאומי</t>
  </si>
  <si>
    <t>31-46</t>
  </si>
  <si>
    <t>AAA</t>
  </si>
  <si>
    <t>ILS</t>
  </si>
  <si>
    <t>בנק לאומי לישראל בע"מ</t>
  </si>
  <si>
    <t>10-800</t>
  </si>
  <si>
    <t>USD</t>
  </si>
  <si>
    <t>CAD</t>
  </si>
  <si>
    <t>EUR</t>
  </si>
  <si>
    <t>JPY</t>
  </si>
  <si>
    <t>GBP</t>
  </si>
  <si>
    <t>בנק ישראל- מק"מ</t>
  </si>
  <si>
    <t>מלווה קצר מועד 215</t>
  </si>
  <si>
    <t>IL0082502191</t>
  </si>
  <si>
    <t>RF</t>
  </si>
  <si>
    <t>05/02/2025</t>
  </si>
  <si>
    <t>מלווה קצר מועד 914</t>
  </si>
  <si>
    <t>IL0082409132</t>
  </si>
  <si>
    <t>04/09/2024</t>
  </si>
  <si>
    <t>גליל</t>
  </si>
  <si>
    <t>ממשל צמודה 0527</t>
  </si>
  <si>
    <t>IL0011408478</t>
  </si>
  <si>
    <t>31/05/2027</t>
  </si>
  <si>
    <t>ממשל צמודה 1131</t>
  </si>
  <si>
    <t>IL0011722209</t>
  </si>
  <si>
    <t>30/11/2031</t>
  </si>
  <si>
    <t>שחר</t>
  </si>
  <si>
    <t>ממשל שקלית 0229</t>
  </si>
  <si>
    <t>IL0011948028</t>
  </si>
  <si>
    <t>28/02/2029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</si>
  <si>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</si>
  <si>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</si>
  <si>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</si>
  <si>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</si>
  <si>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</si>
  <si>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</si>
  <si>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</si>
  <si>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</si>
  <si>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</si>
  <si>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</si>
  <si>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</si>
  <si>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</si>
  <si>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</si>
  <si>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</si>
  <si>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</si>
  <si>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מ.ק.מ. 315</t>
  </si>
  <si>
    <t>IL0082503181</t>
  </si>
  <si>
    <t>TASE </t>
  </si>
  <si>
    <t>05/03/2025</t>
  </si>
  <si>
    <t>ממשל צמודה 1025</t>
  </si>
  <si>
    <t>IL0011359127</t>
  </si>
  <si>
    <t>31/10/2025</t>
  </si>
  <si>
    <t>ממשל שיקלית 0928</t>
  </si>
  <si>
    <t>IL0011508798</t>
  </si>
  <si>
    <t>28/09/2028</t>
  </si>
  <si>
    <t>אדמה פתרונות לחקלאות בע"מ</t>
  </si>
  <si>
    <t>520043605</t>
  </si>
  <si>
    <t>ח.פ</t>
  </si>
  <si>
    <t>אדמה אגח ב</t>
  </si>
  <si>
    <t>IL0011109159</t>
  </si>
  <si>
    <t>AA-</t>
  </si>
  <si>
    <t>30/11/2036</t>
  </si>
  <si>
    <t>איירפורט סיטי בע"מ</t>
  </si>
  <si>
    <t>511659401</t>
  </si>
  <si>
    <t>איירפורט אגח ה</t>
  </si>
  <si>
    <t>IL0011334872</t>
  </si>
  <si>
    <t>AA</t>
  </si>
  <si>
    <t>אלוני-חץ נכסים והשקעות בע"מ</t>
  </si>
  <si>
    <t>520038506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</si>
  <si>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</si>
  <si>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</si>
  <si>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</si>
  <si>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</si>
  <si>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</si>
  <si>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</si>
  <si>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</si>
  <si>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A+</t>
  </si>
  <si>
    <t>10/01/2031</t>
  </si>
  <si>
    <t>אמ.ג'י.ג'י בי וי אי לימיטד</t>
  </si>
  <si>
    <t>1981143</t>
  </si>
  <si>
    <t>אמ.ג'יג'י אגח ב</t>
  </si>
  <si>
    <t>IL0011608119</t>
  </si>
  <si>
    <t>21/09/2025</t>
  </si>
  <si>
    <t>ארפורט אגח ט</t>
  </si>
  <si>
    <t>IL0011609448</t>
  </si>
  <si>
    <t>30/08/2035</t>
  </si>
  <si>
    <t>אשטרום נכסים בע"מ</t>
  </si>
  <si>
    <t>520036617</t>
  </si>
  <si>
    <t>אשטרום נכסים אגח 9</t>
  </si>
  <si>
    <t>IL0025101705</t>
  </si>
  <si>
    <t>A</t>
  </si>
  <si>
    <t>02/10/2029</t>
  </si>
  <si>
    <t>בי קומיוניקיישנס בע"מ לשעבר סמייל 012</t>
  </si>
  <si>
    <t>512832742</t>
  </si>
  <si>
    <t>בי קומיוניקיישנס אגח ו</t>
  </si>
  <si>
    <t>IL0011781510</t>
  </si>
  <si>
    <t>A3</t>
  </si>
  <si>
    <t>30/11/2026</t>
  </si>
  <si>
    <t>ביג מרכזי קניות (2004) בע"מ</t>
  </si>
  <si>
    <t>513623314</t>
  </si>
  <si>
    <t>ביג מרכזי קניות יב</t>
  </si>
  <si>
    <t>IL0011562316</t>
  </si>
  <si>
    <t>Aa3</t>
  </si>
  <si>
    <t>25/02/2028</t>
  </si>
  <si>
    <t>הבינלאומי הראשון הנפקות בע"מ</t>
  </si>
  <si>
    <t>513141879</t>
  </si>
  <si>
    <t>בינלאומי הנפק התח כו</t>
  </si>
  <si>
    <t>IL0011855371</t>
  </si>
  <si>
    <t>31/03/2028</t>
  </si>
  <si>
    <t>בתי זקוק לנפט בע"מ</t>
  </si>
  <si>
    <t>520036658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</si>
  <si>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</si>
  <si>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</si>
  <si>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</si>
  <si>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</si>
  <si>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</si>
  <si>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</si>
  <si>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</si>
  <si>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</si>
  <si>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</si>
  <si>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</si>
  <si>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</si>
  <si>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סד' ו'</t>
  </si>
  <si>
    <t>IL0075901285</t>
  </si>
  <si>
    <t>31/03/2026</t>
  </si>
  <si>
    <t>דיסקונט מנפיקים בע"מ</t>
  </si>
  <si>
    <t>520029935</t>
  </si>
  <si>
    <t>דיסקונט מנ נד ט</t>
  </si>
  <si>
    <t>IL0011912461</t>
  </si>
  <si>
    <t>30/11/2028</t>
  </si>
  <si>
    <t>דליה חברות אנרגיה בע"מ</t>
  </si>
  <si>
    <t>516269248</t>
  </si>
  <si>
    <t>דליה אנרגיה אגח ב</t>
  </si>
  <si>
    <t>IL0011935983</t>
  </si>
  <si>
    <t>01/10/2034</t>
  </si>
  <si>
    <t>חברת הכשרת הישוב בישראל בע"מ</t>
  </si>
  <si>
    <t>520020116</t>
  </si>
  <si>
    <t>הכשרת ישוב אגח 21</t>
  </si>
  <si>
    <t>IL0061202243</t>
  </si>
  <si>
    <t>31/12/2027</t>
  </si>
  <si>
    <t>הכשרת ישוב אגח 22</t>
  </si>
  <si>
    <t>IL0061202409</t>
  </si>
  <si>
    <t>A-</t>
  </si>
  <si>
    <t>30/06/2027</t>
  </si>
  <si>
    <t>הפניקס אחזקות בע"מ</t>
  </si>
  <si>
    <t>520017450</t>
  </si>
  <si>
    <t>הפניקס אגח 5</t>
  </si>
  <si>
    <t>IL0076702849</t>
  </si>
  <si>
    <t>Aa2</t>
  </si>
  <si>
    <t>01/05/2030</t>
  </si>
  <si>
    <t>הפניקס אגח 6</t>
  </si>
  <si>
    <t>IL0076703342</t>
  </si>
  <si>
    <t>31/12/2032</t>
  </si>
  <si>
    <t>WESTDALE AMERICA LIMITED</t>
  </si>
  <si>
    <t>1991033</t>
  </si>
  <si>
    <t>ווסטדייל אגח א</t>
  </si>
  <si>
    <t>IL0011575771</t>
  </si>
  <si>
    <t>30/10/2025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</si>
  <si>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</si>
  <si>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</si>
  <si>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</si>
  <si>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</si>
  <si>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</si>
  <si>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</si>
  <si>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254900JW7GE35YNJGJ55</t>
  </si>
  <si>
    <t>חשמל אגח 31</t>
  </si>
  <si>
    <t>IL0060002859</t>
  </si>
  <si>
    <t>Aa1</t>
  </si>
  <si>
    <t>21/09/2031</t>
  </si>
  <si>
    <t>ישרס חברה להשקעות בע"מ</t>
  </si>
  <si>
    <t>520017807</t>
  </si>
  <si>
    <t>ישרס אגח טז</t>
  </si>
  <si>
    <t>IL0061302233</t>
  </si>
  <si>
    <t>30/07/2031</t>
  </si>
  <si>
    <t>כלל החזקות עסקי ביטוח בע"מ</t>
  </si>
  <si>
    <t>520036120</t>
  </si>
  <si>
    <t>כלל ביטוח אגח ג</t>
  </si>
  <si>
    <t>IL0012013913</t>
  </si>
  <si>
    <t>02/11/2031</t>
  </si>
  <si>
    <t>7JDSZWRGUQY2DSTWCR57</t>
  </si>
  <si>
    <t>לאומי התח נדח' סד' 405</t>
  </si>
  <si>
    <t>IL0060406209</t>
  </si>
  <si>
    <t>27/03/2028</t>
  </si>
  <si>
    <t>לייטסטון אנטרפרייזס לימיטד</t>
  </si>
  <si>
    <t>512600966</t>
  </si>
  <si>
    <t>לייטסטון אגח ב</t>
  </si>
  <si>
    <t>IL0011607467</t>
  </si>
  <si>
    <t>A1</t>
  </si>
  <si>
    <t>30/11/2025</t>
  </si>
  <si>
    <t>מבנה נדל"ן (כ.ד)  בע"מ</t>
  </si>
  <si>
    <t>520024126</t>
  </si>
  <si>
    <t>מבני תעשיה  אגח כ</t>
  </si>
  <si>
    <t>IL0022604958</t>
  </si>
  <si>
    <t>31/12/2029</t>
  </si>
  <si>
    <t>מזרחי טפחות חברה להנפקות בע"מ</t>
  </si>
  <si>
    <t>520032046</t>
  </si>
  <si>
    <t>מז טפ הנפ אגח61</t>
  </si>
  <si>
    <t>IL0023104644</t>
  </si>
  <si>
    <t>Aaa</t>
  </si>
  <si>
    <t>04/12/2026</t>
  </si>
  <si>
    <t>מז טפחות הנפ אגח57</t>
  </si>
  <si>
    <t>IL0023104230</t>
  </si>
  <si>
    <t>01/03/2025</t>
  </si>
  <si>
    <t>מזטפ הנפ הת65</t>
  </si>
  <si>
    <t>IL0011916751</t>
  </si>
  <si>
    <t>08/06/2028</t>
  </si>
  <si>
    <t>מזרחי טפ הנפק התח 69</t>
  </si>
  <si>
    <t>IL0012021593</t>
  </si>
  <si>
    <t>25/06/2029</t>
  </si>
  <si>
    <t>מזרחי טפחות הנפק 49</t>
  </si>
  <si>
    <t>IL0023102820</t>
  </si>
  <si>
    <t>23/06/2026</t>
  </si>
  <si>
    <t xml:space="preserve">מימון ישיר מקבוצת ישיר 2006 בע"מ </t>
  </si>
  <si>
    <t>513893123</t>
  </si>
  <si>
    <t>מימון ישיר אגח ג</t>
  </si>
  <si>
    <t>IL0011712143</t>
  </si>
  <si>
    <t>31/12/2025</t>
  </si>
  <si>
    <t>מליסרון בע"מ</t>
  </si>
  <si>
    <t>520037789</t>
  </si>
  <si>
    <t>מליסרון אגח יז</t>
  </si>
  <si>
    <t>IL0032302734</t>
  </si>
  <si>
    <t>01/01/2032</t>
  </si>
  <si>
    <t>נאוויטס פטרוליום, שותפות מוגבלת</t>
  </si>
  <si>
    <t>550263107</t>
  </si>
  <si>
    <t>נאוויטס פטרו אגח ו</t>
  </si>
  <si>
    <t>IL0012048257</t>
  </si>
  <si>
    <t>30/09/2029</t>
  </si>
  <si>
    <t>SILVERSTEIN PROPERTIES LTD</t>
  </si>
  <si>
    <t>1970336</t>
  </si>
  <si>
    <t>סילברסטין אגח א</t>
  </si>
  <si>
    <t>IL0011455982</t>
  </si>
  <si>
    <t>31/12/2024</t>
  </si>
  <si>
    <t>קבוצת עזריאלי בע"מ (לשעבר קנית מימון)</t>
  </si>
  <si>
    <t>510960719</t>
  </si>
  <si>
    <t>עזריאלי אגח ד</t>
  </si>
  <si>
    <t>IL0011386500</t>
  </si>
  <si>
    <t>05/07/2030</t>
  </si>
  <si>
    <t>בנק הפועלים בע"מ</t>
  </si>
  <si>
    <t>B6ARUI4946ST4S7WOU88</t>
  </si>
  <si>
    <t>פועלים אגח 203</t>
  </si>
  <si>
    <t>IL0011998684</t>
  </si>
  <si>
    <t>02/12/2030</t>
  </si>
  <si>
    <t>פועלים התח נד יא</t>
  </si>
  <si>
    <t>IL0012014663</t>
  </si>
  <si>
    <t>07/12/2029</t>
  </si>
  <si>
    <t>פועלים התחייבות נדחים ו</t>
  </si>
  <si>
    <t>IL0066205530</t>
  </si>
  <si>
    <t>13/03/2028</t>
  </si>
  <si>
    <t>פועלים התחייבות נדחים ז'</t>
  </si>
  <si>
    <t>IL0011913295</t>
  </si>
  <si>
    <t>29/11/2028</t>
  </si>
  <si>
    <t>צור שמיר אחזקות בע"מ</t>
  </si>
  <si>
    <t>520025586</t>
  </si>
  <si>
    <t>צור אגח י</t>
  </si>
  <si>
    <t>IL0073001716</t>
  </si>
  <si>
    <t>N/R</t>
  </si>
  <si>
    <t>ריט 1 בע"מ</t>
  </si>
  <si>
    <t>513821488</t>
  </si>
  <si>
    <t>ריט 1 אגח ו</t>
  </si>
  <si>
    <t>IL0011385445</t>
  </si>
  <si>
    <t>תמר פטרוליום בעמ</t>
  </si>
  <si>
    <t>515334662</t>
  </si>
  <si>
    <t>תמר פטרו אגח ב</t>
  </si>
  <si>
    <t>IL0011435935</t>
  </si>
  <si>
    <t>30/08/2028</t>
  </si>
  <si>
    <t>סאפיינס אינטרנשיונל קורפוריישן N.V</t>
  </si>
  <si>
    <t>53368</t>
  </si>
  <si>
    <t>סאפיינס אגח ב</t>
  </si>
  <si>
    <t>IL0011419368</t>
  </si>
  <si>
    <t>01/01/2026</t>
  </si>
  <si>
    <t>אדגר השקעות ופיתוח בע"מ</t>
  </si>
  <si>
    <t>520035171</t>
  </si>
  <si>
    <t>אדגר אגח ט</t>
  </si>
  <si>
    <t>IL0018201900</t>
  </si>
  <si>
    <t>A2</t>
  </si>
  <si>
    <t>01/07/2025</t>
  </si>
  <si>
    <t>אדגר אגח י</t>
  </si>
  <si>
    <t>IL0018202080</t>
  </si>
  <si>
    <t>01/09/2027</t>
  </si>
  <si>
    <t>אמות השקעות בע"מ</t>
  </si>
  <si>
    <t>520026683</t>
  </si>
  <si>
    <t>אמות אגח ו</t>
  </si>
  <si>
    <t>IL0011586091</t>
  </si>
  <si>
    <t>03/10/2029</t>
  </si>
  <si>
    <t>אמות אגח ז</t>
  </si>
  <si>
    <t>IL0011628661</t>
  </si>
  <si>
    <t>05/01/2032</t>
  </si>
  <si>
    <t>בזק החברה הישראלית לתקשורת בע"מ</t>
  </si>
  <si>
    <t>520031931</t>
  </si>
  <si>
    <t>בזק אגח 9</t>
  </si>
  <si>
    <t>IL0023001766</t>
  </si>
  <si>
    <t>01/12/2025</t>
  </si>
  <si>
    <t>בינל הנפקות אגח יב</t>
  </si>
  <si>
    <t>IL0011823858</t>
  </si>
  <si>
    <t>07/12/2027</t>
  </si>
  <si>
    <t>בינלאומי הנפק התח כז</t>
  </si>
  <si>
    <t>IL0011894974</t>
  </si>
  <si>
    <t>13/03/2029</t>
  </si>
  <si>
    <t>הראל ביטוח מימון והנפקות בע"מ</t>
  </si>
  <si>
    <t>513834200</t>
  </si>
  <si>
    <t>הראל הנפקות אגח יט</t>
  </si>
  <si>
    <t>IL0011927725</t>
  </si>
  <si>
    <t>הראל הנפקות יא</t>
  </si>
  <si>
    <t>IL0011363160</t>
  </si>
  <si>
    <t>חברה לישראל אגח 12</t>
  </si>
  <si>
    <t>IL0057602513</t>
  </si>
  <si>
    <t>30/09/2026</t>
  </si>
  <si>
    <t>חברה לישראל אגח 15</t>
  </si>
  <si>
    <t>IL0057603271</t>
  </si>
  <si>
    <t>31/07/2030</t>
  </si>
  <si>
    <t>ישראמקו נגב 2 שותפות מוגבלת</t>
  </si>
  <si>
    <t>550010003</t>
  </si>
  <si>
    <t>ישראמקו אגח ג</t>
  </si>
  <si>
    <t>IL0023202323</t>
  </si>
  <si>
    <t>10/10/2030</t>
  </si>
  <si>
    <t>לאומי   אגח 179</t>
  </si>
  <si>
    <t>IL0060403727</t>
  </si>
  <si>
    <t>30/06/2026</t>
  </si>
  <si>
    <t>מגדל ביטוח גיוס הון בע"מ</t>
  </si>
  <si>
    <t>513230029</t>
  </si>
  <si>
    <t>מגדל הון אגח י</t>
  </si>
  <si>
    <t>IL0011920795</t>
  </si>
  <si>
    <t>30/11/2029</t>
  </si>
  <si>
    <t>מז  הנפק    46 1.22% 9/2027</t>
  </si>
  <si>
    <t>IL0023102259</t>
  </si>
  <si>
    <t>28/09/2027</t>
  </si>
  <si>
    <t>מזרחי הנפקות 40</t>
  </si>
  <si>
    <t>IL0023101673</t>
  </si>
  <si>
    <t>08/06/2025</t>
  </si>
  <si>
    <t>מזרחי טפחות הנפ 9/24</t>
  </si>
  <si>
    <t>IL0023102176</t>
  </si>
  <si>
    <t>29/09/2024</t>
  </si>
  <si>
    <t>מליסרון אגח יא</t>
  </si>
  <si>
    <t>IL0032302080</t>
  </si>
  <si>
    <t>10/07/2025</t>
  </si>
  <si>
    <t>מנורה מבטחים גיוס הון בע"מ</t>
  </si>
  <si>
    <t>513937714</t>
  </si>
  <si>
    <t>מנורה הון התח 5</t>
  </si>
  <si>
    <t>IL0011434110</t>
  </si>
  <si>
    <t>01/07/2029</t>
  </si>
  <si>
    <t>עזריאלי אגח ה</t>
  </si>
  <si>
    <t>IL0011566036</t>
  </si>
  <si>
    <t>פז חברת הנפט בע"מ</t>
  </si>
  <si>
    <t>510216054</t>
  </si>
  <si>
    <t>פז נפט  אגח ח</t>
  </si>
  <si>
    <t>IL0011628174</t>
  </si>
  <si>
    <t>פז נפט  ו</t>
  </si>
  <si>
    <t>IL0011395428</t>
  </si>
  <si>
    <t>ריט 1 סד ה</t>
  </si>
  <si>
    <t>IL0011367534</t>
  </si>
  <si>
    <t>20/09/2028</t>
  </si>
  <si>
    <t xml:space="preserve">אורמת טכנולגיות אינק </t>
  </si>
  <si>
    <t>5493000TSHHWY24VHM09</t>
  </si>
  <si>
    <t>אורמת טכנולוגיות</t>
  </si>
  <si>
    <t>US6866881021</t>
  </si>
  <si>
    <t>אטראו שוקי הון בע"מ לשעבר לידר</t>
  </si>
  <si>
    <t>513773564</t>
  </si>
  <si>
    <t>אטראו שוקי הון</t>
  </si>
  <si>
    <t>IL0010961063</t>
  </si>
  <si>
    <t>איי.סי.אל גרופ בע"מ (דואלי)</t>
  </si>
  <si>
    <t>529900FQVQD88SHIGM04</t>
  </si>
  <si>
    <t>איי.סי.אל</t>
  </si>
  <si>
    <t>IL0002810146</t>
  </si>
  <si>
    <t>אלביט מערכות בע"מ</t>
  </si>
  <si>
    <t>520043027</t>
  </si>
  <si>
    <t>אלביט מערכות</t>
  </si>
  <si>
    <t>IL0010811243</t>
  </si>
  <si>
    <t>אלקטרה</t>
  </si>
  <si>
    <t>IL0007390375</t>
  </si>
  <si>
    <t>אנלייט אנרגיה מתחדשת בע"מ</t>
  </si>
  <si>
    <t>984500HF6A99N758F734</t>
  </si>
  <si>
    <t>אנלייט אנרגיה</t>
  </si>
  <si>
    <t>IL0007200111</t>
  </si>
  <si>
    <t>Energean plc</t>
  </si>
  <si>
    <t>98450044QACBL3F8EB03</t>
  </si>
  <si>
    <t>אנרג'יאן</t>
  </si>
  <si>
    <t>GB00BG12Y042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</si>
  <si>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</si>
  <si>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</si>
  <si>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</si>
  <si>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</si>
  <si>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</si>
  <si>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</si>
  <si>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</si>
  <si>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</si>
  <si>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גלוברנדס גרופ בע"מ</t>
  </si>
  <si>
    <t>515809499</t>
  </si>
  <si>
    <t>גלוברנדס</t>
  </si>
  <si>
    <t>IL0011474876</t>
  </si>
  <si>
    <t>בנק דיסקונט לישראל בע"מ</t>
  </si>
  <si>
    <t>549300XWZ7BG5G23OF51</t>
  </si>
  <si>
    <t>דיסקונט</t>
  </si>
  <si>
    <t>IL0006912120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</si>
  <si>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</si>
  <si>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</si>
  <si>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</si>
  <si>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</si>
  <si>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</si>
  <si>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</si>
  <si>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חילן בע"מ</t>
  </si>
  <si>
    <t>520039942</t>
  </si>
  <si>
    <t>חילן</t>
  </si>
  <si>
    <t>IL0010846983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</si>
  <si>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</si>
  <si>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</si>
  <si>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</si>
  <si>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</si>
  <si>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</si>
  <si>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</si>
  <si>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</si>
  <si>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</si>
  <si>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</si>
  <si>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5493004T21MOAFINJP35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</si>
  <si>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</si>
  <si>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</si>
  <si>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</si>
  <si>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</si>
  <si>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</si>
  <si>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</si>
  <si>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ישראמקו יהש</t>
  </si>
  <si>
    <t>IL0002320179</t>
  </si>
  <si>
    <t>כלל ביטוח</t>
  </si>
  <si>
    <t>IL0002240146</t>
  </si>
  <si>
    <t>לאומי</t>
  </si>
  <si>
    <t>IL0006046119</t>
  </si>
  <si>
    <t>מבנה</t>
  </si>
  <si>
    <t>IL0002260193</t>
  </si>
  <si>
    <t>בנק מזרחי טפחות בע"מ</t>
  </si>
  <si>
    <t>YZO9YEGEO4VYDZMDWF93</t>
  </si>
  <si>
    <t>מזרחי טפחות</t>
  </si>
  <si>
    <t>IL0006954379</t>
  </si>
  <si>
    <t>מליסרון</t>
  </si>
  <si>
    <t>IL0003230146</t>
  </si>
  <si>
    <t>נאוויטס פט יהש</t>
  </si>
  <si>
    <t>IL0011419699</t>
  </si>
  <si>
    <t>נובה מכשירי מדידה בע"מ</t>
  </si>
  <si>
    <t>511812463</t>
  </si>
  <si>
    <t>נובה</t>
  </si>
  <si>
    <t>IL0010845571</t>
  </si>
  <si>
    <t>נטו מלינדה סחר בע"מ</t>
  </si>
  <si>
    <t>511725459</t>
  </si>
  <si>
    <t>נטו מלינדה</t>
  </si>
  <si>
    <t>IL0011050973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</si>
  <si>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</si>
  <si>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</si>
  <si>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</si>
  <si>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</si>
  <si>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</si>
  <si>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</si>
  <si>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</si>
  <si>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</si>
  <si>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</si>
  <si>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</si>
  <si>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</si>
  <si>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סופווייב מדיקל בעמ</t>
  </si>
  <si>
    <t>515198158</t>
  </si>
  <si>
    <t>IL0011754392</t>
  </si>
  <si>
    <t>עזריאלי קבוצה</t>
  </si>
  <si>
    <t>IL0011194789</t>
  </si>
  <si>
    <t>פועלים</t>
  </si>
  <si>
    <t>IL0006625771</t>
  </si>
  <si>
    <t>פז נפט</t>
  </si>
  <si>
    <t>IL0011000077</t>
  </si>
  <si>
    <t>פ.י.ב.י. אחזקות בע"מ</t>
  </si>
  <si>
    <t>520029026</t>
  </si>
  <si>
    <t>פיבי</t>
  </si>
  <si>
    <t>IL0007630119</t>
  </si>
  <si>
    <t>פריורטק בע"מ</t>
  </si>
  <si>
    <t>520037797</t>
  </si>
  <si>
    <t>פריורטק</t>
  </si>
  <si>
    <t>IL0003280133</t>
  </si>
  <si>
    <t>קמטק בע"מ</t>
  </si>
  <si>
    <t>5493000H80W07HCKGS43</t>
  </si>
  <si>
    <t>קמטק</t>
  </si>
  <si>
    <t>IL0010952641</t>
  </si>
  <si>
    <t>ALPHABET INC</t>
  </si>
  <si>
    <t>5493006MHB84DD0ZWV18</t>
  </si>
  <si>
    <t>ALPHABET  INC  CL C ׂ</t>
  </si>
  <si>
    <t>US02079K1079</t>
  </si>
  <si>
    <t>amazon.com</t>
  </si>
  <si>
    <t>ZXTILKJKG63JELOEG630</t>
  </si>
  <si>
    <t>Amazon inc</t>
  </si>
  <si>
    <t>US0231351067</t>
  </si>
  <si>
    <t>APPLE COMPUTER INC</t>
  </si>
  <si>
    <t>HWUPKR0MPOU8FGXBT394</t>
  </si>
  <si>
    <t>Apple computer inc</t>
  </si>
  <si>
    <t>US0378331005</t>
  </si>
  <si>
    <t>ATERIAN INC</t>
  </si>
  <si>
    <t>11303</t>
  </si>
  <si>
    <t>US02156U2006</t>
  </si>
  <si>
    <t>Broadcom Inc</t>
  </si>
  <si>
    <t>549300WV6GIDOZJTV909</t>
  </si>
  <si>
    <t>BROADCOM INC</t>
  </si>
  <si>
    <t>US11135F1012</t>
  </si>
  <si>
    <t>Chipotle Mexican Grill Inc</t>
  </si>
  <si>
    <t>28373</t>
  </si>
  <si>
    <t>CHIPOTLE MEXICAN</t>
  </si>
  <si>
    <t>US1696561059</t>
  </si>
  <si>
    <t>COSTCO WHOLESAL</t>
  </si>
  <si>
    <t>29DX7H14B9S6O3FD6V18</t>
  </si>
  <si>
    <t>COSTCO WHOLESALE CORP</t>
  </si>
  <si>
    <t>US22160K1051</t>
  </si>
  <si>
    <t>Food &amp; Staples Retailing Consumer Staples Distribution &amp; Retail</t>
  </si>
  <si>
    <t>ELI LILLY  &amp; CO</t>
  </si>
  <si>
    <t>FRDRIPF3EKNDJ2CQJL29</t>
  </si>
  <si>
    <t>Eli Lilly</t>
  </si>
  <si>
    <t>US5324571083</t>
  </si>
  <si>
    <t>ENERGEAN OIL</t>
  </si>
  <si>
    <t>GOLDMAN SACHS GROUP INC</t>
  </si>
  <si>
    <t>784F5XWPLTWKTBV3E584</t>
  </si>
  <si>
    <t>Goldman Sachs</t>
  </si>
  <si>
    <t>US38141G1040</t>
  </si>
  <si>
    <t>Diversified Financial Services Financial Services</t>
  </si>
  <si>
    <t>JP MORGAN ASSET MANAGEMENT</t>
  </si>
  <si>
    <t>8I5DZWZKVSZI1NUHU748</t>
  </si>
  <si>
    <t>JPmorgan Chase</t>
  </si>
  <si>
    <t>US46625H1005</t>
  </si>
  <si>
    <t>MASTERCARD INC</t>
  </si>
  <si>
    <t>AR5L2ODV9HN37376R084</t>
  </si>
  <si>
    <t>Mastercard inc-cla</t>
  </si>
  <si>
    <t>US57636Q1040</t>
  </si>
  <si>
    <t>MERCK &amp;CO INC</t>
  </si>
  <si>
    <t>4YV9Y5M8S0BRK1RP0397</t>
  </si>
  <si>
    <t>Merck &amp;co inc</t>
  </si>
  <si>
    <t>US58933Y1055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</si>
  <si>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</si>
  <si>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</si>
  <si>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</si>
  <si>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</si>
  <si>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</si>
  <si>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</si>
  <si>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</si>
  <si>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</si>
  <si>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Novo Nordsik</t>
  </si>
  <si>
    <t>549300DAQ1CVT6CXN342</t>
  </si>
  <si>
    <t>NOVO-NORDISK-ADR</t>
  </si>
  <si>
    <t>us6701002056</t>
  </si>
  <si>
    <t>NVIDIA CORP</t>
  </si>
  <si>
    <t>549300S4KLFTLO7GSQ80</t>
  </si>
  <si>
    <t>Nvidia crop</t>
  </si>
  <si>
    <t>US67066G1040</t>
  </si>
  <si>
    <t>Ormat Technologies</t>
  </si>
  <si>
    <t>Scoutcam LTD</t>
  </si>
  <si>
    <t>549300FBP1ANSJE5TE25</t>
  </si>
  <si>
    <t>Scoutcam</t>
  </si>
  <si>
    <t>US81063V2043</t>
  </si>
  <si>
    <t>TAIWAN Semiconductor</t>
  </si>
  <si>
    <t>549300KB6NK5SBD14S87</t>
  </si>
  <si>
    <t>Taiwan Semiconductor Adr</t>
  </si>
  <si>
    <t>US8740391003</t>
  </si>
  <si>
    <t>טיוואן</t>
  </si>
  <si>
    <t>Teva Pharm</t>
  </si>
  <si>
    <t>US8816242098</t>
  </si>
  <si>
    <t>Tower semiconductor</t>
  </si>
  <si>
    <t>VISA  Inc - CLASS  A</t>
  </si>
  <si>
    <t>549300JZ4OKEHW3DPJ59</t>
  </si>
  <si>
    <t>VISA inc-class a</t>
  </si>
  <si>
    <t>US92826C8394</t>
  </si>
  <si>
    <t>Walt Disney Company</t>
  </si>
  <si>
    <t>549300GZKULIZ0WOW665</t>
  </si>
  <si>
    <t>WALT DISNEY CO</t>
  </si>
  <si>
    <t>US2546871060</t>
  </si>
  <si>
    <t>מגדל קרנות נאמנות בע"מ</t>
  </si>
  <si>
    <t>511303661</t>
  </si>
  <si>
    <t>MTF סל תא 90</t>
  </si>
  <si>
    <t>IL0011502593</t>
  </si>
  <si>
    <t>מניות בישראל</t>
  </si>
  <si>
    <t>MTF סל תל בונד צמודות 1-3</t>
  </si>
  <si>
    <t>IL0011931271</t>
  </si>
  <si>
    <t xml:space="preserve">אג"ח בישראל - חברות והמרה  </t>
  </si>
  <si>
    <t>הראל קרנות נאמנות בע"מ</t>
  </si>
  <si>
    <t>511776783</t>
  </si>
  <si>
    <t>הראל סל תא 90</t>
  </si>
  <si>
    <t>IL0011489312</t>
  </si>
  <si>
    <t>הראל קרן סל תא 125</t>
  </si>
  <si>
    <t>IL0011488991</t>
  </si>
  <si>
    <t>מור ניהול קרנות נאמנות בע"מ</t>
  </si>
  <si>
    <t>514884485</t>
  </si>
  <si>
    <t>מור סל )4A( ת"א90-</t>
  </si>
  <si>
    <t>IL0011961468</t>
  </si>
  <si>
    <t>קסם קרנות נאמנות בע"מ</t>
  </si>
  <si>
    <t>510938608</t>
  </si>
  <si>
    <t>קסם קרן סל תל בונד 60</t>
  </si>
  <si>
    <t>IL0011462327</t>
  </si>
  <si>
    <t>קסם.תלבונד צ1-3</t>
  </si>
  <si>
    <t>IL0011936148</t>
  </si>
  <si>
    <t>קסם.תלבונד ש3-5</t>
  </si>
  <si>
    <t>IL0011473969</t>
  </si>
  <si>
    <t>Amundi Asset Management</t>
  </si>
  <si>
    <t>213800VZW861M5FHMD50</t>
  </si>
  <si>
    <t>AMUNDI INDEX MSCI E</t>
  </si>
  <si>
    <t>LU1437017350</t>
  </si>
  <si>
    <t>שווקים מתעוררים</t>
  </si>
  <si>
    <t>AMUNDI S&amp;P 500</t>
  </si>
  <si>
    <t>LU1681049018</t>
  </si>
  <si>
    <t>State Street Corp</t>
  </si>
  <si>
    <t>07F5H7W3ET8ZLWNMFP29</t>
  </si>
  <si>
    <t>Financial sel sector spdr</t>
  </si>
  <si>
    <t>US81369Y6059</t>
  </si>
  <si>
    <t>Industrial select</t>
  </si>
  <si>
    <t>US81369Y7040</t>
  </si>
  <si>
    <t>Invesco investment management limited</t>
  </si>
  <si>
    <t>549300FEA3DT84FOZ304</t>
  </si>
  <si>
    <t>Invesco QQQ  trust NAS1</t>
  </si>
  <si>
    <t>US46090E1038</t>
  </si>
  <si>
    <t>Invesco S&amp;P 500</t>
  </si>
  <si>
    <t>US46137V3244</t>
  </si>
  <si>
    <t>DJ STOCK 50 EURO</t>
  </si>
  <si>
    <t>635400HBSITNQELEBE97</t>
  </si>
  <si>
    <t>INVSC EURO STX50</t>
  </si>
  <si>
    <t>IE00B60SWX25</t>
  </si>
  <si>
    <t xml:space="preserve">BlackRock  Asset Managment </t>
  </si>
  <si>
    <t>5493004330BCAPB3GT42</t>
  </si>
  <si>
    <t>ISH $ CORP BD $A</t>
  </si>
  <si>
    <t>IE00BYXYYJ35</t>
  </si>
  <si>
    <t>Ishares $ Short Duration Corp Bond</t>
  </si>
  <si>
    <t>IE00BYXYYP94</t>
  </si>
  <si>
    <t>ISHARES AEX UCITS ETF</t>
  </si>
  <si>
    <t>IE00B0M62Y33</t>
  </si>
  <si>
    <t>Ishares ftse china25</t>
  </si>
  <si>
    <t>US4642871846</t>
  </si>
  <si>
    <t>Ishares msci emer</t>
  </si>
  <si>
    <t>US4642872349</t>
  </si>
  <si>
    <t>Ishares Msci India</t>
  </si>
  <si>
    <t>US46429B5984</t>
  </si>
  <si>
    <t>Ishares stoxx europe 600</t>
  </si>
  <si>
    <t>DE0002635307</t>
  </si>
  <si>
    <t>ISHARES U.S. MEDICAL DEVICES</t>
  </si>
  <si>
    <t>US4642888105</t>
  </si>
  <si>
    <t>ISHARES U.S.BR</t>
  </si>
  <si>
    <t>US4642887941</t>
  </si>
  <si>
    <t>iShares USD High Yield Corporate Bond</t>
  </si>
  <si>
    <t>IE00BYXYYL56</t>
  </si>
  <si>
    <t>ISHARES-IND G&amp;S</t>
  </si>
  <si>
    <t>DE000A0H08J9</t>
  </si>
  <si>
    <t>IVZ US HYFA ACC</t>
  </si>
  <si>
    <t>IE0009D6K2A2</t>
  </si>
  <si>
    <t>KRANESHARES</t>
  </si>
  <si>
    <t>549300VLDRC0RUX0E553</t>
  </si>
  <si>
    <t>KraneShares Csi China Internet Etf</t>
  </si>
  <si>
    <t>US5007673065</t>
  </si>
  <si>
    <t>LYXOR ETF</t>
  </si>
  <si>
    <t>Lyxor etf cac 40</t>
  </si>
  <si>
    <t>FR0007052782</t>
  </si>
  <si>
    <t>SPDR COMM SERV SELECT</t>
  </si>
  <si>
    <t>US81369Y8527</t>
  </si>
  <si>
    <t>Spdr s&amp;p 500 etf trust</t>
  </si>
  <si>
    <t>US78462F1030</t>
  </si>
  <si>
    <t>Utilities select spdr</t>
  </si>
  <si>
    <t>US81369Y8865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</si>
  <si>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</si>
  <si>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</si>
  <si>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</si>
  <si>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</si>
  <si>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</si>
  <si>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</si>
  <si>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 etf</t>
  </si>
  <si>
    <t>US9229083632</t>
  </si>
  <si>
    <t>WisdomTree Europe ltd</t>
  </si>
  <si>
    <t>549300SEVJBU47TE8855</t>
  </si>
  <si>
    <t>Wisdomtree india earnings fund</t>
  </si>
  <si>
    <t>US97717W4226</t>
  </si>
  <si>
    <t>MTF סל תא 125</t>
  </si>
  <si>
    <t>IL0011502833</t>
  </si>
  <si>
    <t>MTF סל תלבונד 60</t>
  </si>
  <si>
    <t>IL0011499964</t>
  </si>
  <si>
    <t>הראל סל תל בונד שקלי</t>
  </si>
  <si>
    <t>IL0011505232</t>
  </si>
  <si>
    <t>הראל סל תלבונד ש 50</t>
  </si>
  <si>
    <t>IL0011507139</t>
  </si>
  <si>
    <t>הראל סל.תא 35</t>
  </si>
  <si>
    <t>IL0011489072</t>
  </si>
  <si>
    <t>מור סל )4A( ת"א35-</t>
  </si>
  <si>
    <t>IL0011943805</t>
  </si>
  <si>
    <t>Consumer discretionary etf</t>
  </si>
  <si>
    <t>US81369Y4070</t>
  </si>
  <si>
    <t>First trust</t>
  </si>
  <si>
    <t>549300ZLB3EUU3H8NE60</t>
  </si>
  <si>
    <t>FIRST TRUST NASDQ 100 TECH</t>
  </si>
  <si>
    <t>US3373451026</t>
  </si>
  <si>
    <t>Rydex s&amp;p equal etf</t>
  </si>
  <si>
    <t>US46137V3574</t>
  </si>
  <si>
    <t>SOURCE S&amp;P 500 UCITS ETF</t>
  </si>
  <si>
    <t>IE00B3YCGJ38</t>
  </si>
  <si>
    <t>INV-US SEN-G</t>
  </si>
  <si>
    <t>LU0564079282</t>
  </si>
  <si>
    <t>Kotak</t>
  </si>
  <si>
    <t>213800SJ3IH3EXMXSJ47</t>
  </si>
  <si>
    <t>KOTAK FDS-INDIA</t>
  </si>
  <si>
    <t>LU2126068639</t>
  </si>
  <si>
    <t>ביונ תלת מימד בע"מ</t>
  </si>
  <si>
    <t>514669506</t>
  </si>
  <si>
    <t>ביונ תלת מימד אופציה 2</t>
  </si>
  <si>
    <t>IL0011755878</t>
  </si>
  <si>
    <t>11/05/2025</t>
  </si>
  <si>
    <t>שמיים אימפרוב בע"מ</t>
  </si>
  <si>
    <t>515181014</t>
  </si>
  <si>
    <t>שמיים אופ 1</t>
  </si>
  <si>
    <t>IL0011762478</t>
  </si>
  <si>
    <t>01/06/2025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</si>
  <si>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</si>
  <si>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</si>
  <si>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</si>
  <si>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</si>
  <si>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</si>
  <si>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</si>
  <si>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אי תלות</t>
  </si>
  <si>
    <t>30/06/2024</t>
  </si>
  <si>
    <t>מפעלי פלדה מאוחדים בע"מ</t>
  </si>
  <si>
    <t>520022492</t>
  </si>
  <si>
    <t>מ.פלדה אג-1 מפ1/00</t>
  </si>
  <si>
    <t>3980042</t>
  </si>
  <si>
    <t>30/08/2020</t>
  </si>
  <si>
    <t>31/01/2001</t>
  </si>
  <si>
    <t>10/12/2018</t>
  </si>
  <si>
    <t>מפעלי פלדה אג1</t>
  </si>
  <si>
    <t>IL0039800185</t>
  </si>
  <si>
    <t>מת"ם - מרכז תעשיות מדע חיפה בע"מ</t>
  </si>
  <si>
    <t>510687403</t>
  </si>
  <si>
    <t>מתם מרכז תעשיות מדע חיפה אגח א ר.מ</t>
  </si>
  <si>
    <t>IL0011389991</t>
  </si>
  <si>
    <t>20/07/2040</t>
  </si>
  <si>
    <t>נתיבי הגז הטבעי לישראל בע"מ</t>
  </si>
  <si>
    <t>513436394</t>
  </si>
  <si>
    <t>נתיבי גז אג"ח א - רמ</t>
  </si>
  <si>
    <t>IL0011030843</t>
  </si>
  <si>
    <t>29/12/2026</t>
  </si>
  <si>
    <t>רפאל-רשות לפיתוח אמצעי לחימה בע"מ</t>
  </si>
  <si>
    <t>520042185</t>
  </si>
  <si>
    <t>רפאל אגח סדרה ה 2020/2026</t>
  </si>
  <si>
    <t>IL0011402927</t>
  </si>
  <si>
    <t>15/03/2026</t>
  </si>
  <si>
    <t>אפאר</t>
  </si>
  <si>
    <t>516072931</t>
  </si>
  <si>
    <t>IL0002940174</t>
  </si>
  <si>
    <t>19/08/2020</t>
  </si>
  <si>
    <t>19/10/2021</t>
  </si>
  <si>
    <t>רייכרט תעשיות בע"מ</t>
  </si>
  <si>
    <t>520039652</t>
  </si>
  <si>
    <t>רייכרט</t>
  </si>
  <si>
    <t>IL0004760109</t>
  </si>
  <si>
    <t>20/08/2020</t>
  </si>
  <si>
    <t>30/04/2019</t>
  </si>
  <si>
    <t>Klirmark Opportunity Fund IV</t>
  </si>
  <si>
    <t>CO-121764</t>
  </si>
  <si>
    <t>. Klirmark Opportunity Fund IV, L.P</t>
  </si>
  <si>
    <t>18/04/2023</t>
  </si>
  <si>
    <t>06/06/2024</t>
  </si>
  <si>
    <t>אלפא ערך בע"מ</t>
  </si>
  <si>
    <t>513834986</t>
  </si>
  <si>
    <t>Alpha Opportunites</t>
  </si>
  <si>
    <t>02/08/2017</t>
  </si>
  <si>
    <t xml:space="preserve">Klirmark Opportunity Fund </t>
  </si>
  <si>
    <t>CO-101523</t>
  </si>
  <si>
    <t>KLIRMARK III</t>
  </si>
  <si>
    <t>13/11/2019</t>
  </si>
  <si>
    <t>23/06/2024</t>
  </si>
  <si>
    <t>נוקד אקוויטי השקעות בע"מ</t>
  </si>
  <si>
    <t>515419356</t>
  </si>
  <si>
    <t>Noked Equity</t>
  </si>
  <si>
    <t>02/06/2024</t>
  </si>
  <si>
    <t>יסודות א נדלן שותפות מוגבלת</t>
  </si>
  <si>
    <t>550257125</t>
  </si>
  <si>
    <t>יסודות נדל"ן ג' פיתוח ושותפות</t>
  </si>
  <si>
    <t>16/06/2020</t>
  </si>
  <si>
    <t>30/05/2024</t>
  </si>
  <si>
    <t>נוקד אג"ח השקעות בע"מ</t>
  </si>
  <si>
    <t>515909976</t>
  </si>
  <si>
    <t>נוקד בונדס</t>
  </si>
  <si>
    <t>29/12/2020</t>
  </si>
  <si>
    <t>שקד פרטנרס 2</t>
  </si>
  <si>
    <t>516748696</t>
  </si>
  <si>
    <t>26/10/2023</t>
  </si>
  <si>
    <t>תשתיות ישראל  ג'י. פי. 4 שותפות מוגבלת</t>
  </si>
  <si>
    <t>550243026</t>
  </si>
  <si>
    <t>תשתיות ישראל 4</t>
  </si>
  <si>
    <t>10/02/2021</t>
  </si>
  <si>
    <t>Allianz</t>
  </si>
  <si>
    <t>529900K9B0N5BT694847</t>
  </si>
  <si>
    <t>Allianz Asia Pacific</t>
  </si>
  <si>
    <t>21/06/2022</t>
  </si>
  <si>
    <t>04/06/2024</t>
  </si>
  <si>
    <t>בי. סי. אי.-בראק קפיטל השקעות בע"מ</t>
  </si>
  <si>
    <t>520041229</t>
  </si>
  <si>
    <t>BRACK CAPITAL REAL ESTATE(INDIA)</t>
  </si>
  <si>
    <t>30/04/2015</t>
  </si>
  <si>
    <t>05/10/2023</t>
  </si>
  <si>
    <t>Bridgepoint Europe VII</t>
  </si>
  <si>
    <t>LP 021740</t>
  </si>
  <si>
    <t>Bridgepoint Europe VII-קלע</t>
  </si>
  <si>
    <t>16/01/2024</t>
  </si>
  <si>
    <t>07/02/2024</t>
  </si>
  <si>
    <t>Credit Capital Solutions III General Partner</t>
  </si>
  <si>
    <t>B265265</t>
  </si>
  <si>
    <t>CVC Capital Solutions III</t>
  </si>
  <si>
    <t>13/12/2023</t>
  </si>
  <si>
    <t>25/06/2024</t>
  </si>
  <si>
    <t>Forma fund General Partner LTD</t>
  </si>
  <si>
    <t>515527968</t>
  </si>
  <si>
    <t>DHB PUORG ARNE-FORMA FUND</t>
  </si>
  <si>
    <t>26/03/2018</t>
  </si>
  <si>
    <t>19/05/2024</t>
  </si>
  <si>
    <t>HarbourVest Partners</t>
  </si>
  <si>
    <t>801-53287</t>
  </si>
  <si>
    <t>DOVER STREET X LP</t>
  </si>
  <si>
    <t>22/06/2020</t>
  </si>
  <si>
    <t>18/06/2024</t>
  </si>
  <si>
    <t>DOVER XI</t>
  </si>
  <si>
    <t>20/03/2024</t>
  </si>
  <si>
    <t>EMIF II Management LLC</t>
  </si>
  <si>
    <t>82-5051216</t>
  </si>
  <si>
    <t>ELECTRA MULTIFAMILY II קלע</t>
  </si>
  <si>
    <t>31/03/2019</t>
  </si>
  <si>
    <t>FRG IX GP, LLC</t>
  </si>
  <si>
    <t>38-4092366</t>
  </si>
  <si>
    <t>Faropoint FRG-X (F-2)</t>
  </si>
  <si>
    <t>18/10/2021</t>
  </si>
  <si>
    <t>FORTISSIMO CAPITA FUND</t>
  </si>
  <si>
    <t>530278498</t>
  </si>
  <si>
    <t>Fortissimo VI</t>
  </si>
  <si>
    <t>17/10/2023</t>
  </si>
  <si>
    <t>Hamilton Lane Advisors, LLC</t>
  </si>
  <si>
    <t xml:space="preserve">98-1588386 </t>
  </si>
  <si>
    <t>Hamilton Lane Equity Opportunities Fund V-B LP</t>
  </si>
  <si>
    <t>24/10/2022</t>
  </si>
  <si>
    <t>05/06/2024</t>
  </si>
  <si>
    <t>Hamilton Lane Secondary Fund IV</t>
  </si>
  <si>
    <t>20/12/2021</t>
  </si>
  <si>
    <t>Liquidity</t>
  </si>
  <si>
    <t>28352</t>
  </si>
  <si>
    <t>Liquidity Capital II</t>
  </si>
  <si>
    <t>18/02/2021</t>
  </si>
  <si>
    <t>Monarch Alternative Capital LP</t>
  </si>
  <si>
    <t>37-1424923</t>
  </si>
  <si>
    <t>Monarch Capital Partners Offshore VI LP</t>
  </si>
  <si>
    <t>28/03/2023</t>
  </si>
  <si>
    <t>29/05/2024</t>
  </si>
  <si>
    <t>MV Senior GP S.à r.l</t>
  </si>
  <si>
    <t>2016 2429 508</t>
  </si>
  <si>
    <t>MV Senior II</t>
  </si>
  <si>
    <t>15/06/2021</t>
  </si>
  <si>
    <t>MV Subordinated GP S.à r.l.</t>
  </si>
  <si>
    <t>2016 24 43519</t>
  </si>
  <si>
    <t>MV SUBORDINATED V-קלע</t>
  </si>
  <si>
    <t>26/12/2021</t>
  </si>
  <si>
    <t>26/05/2024</t>
  </si>
  <si>
    <t>OEP VIII General Partner, L.P.</t>
  </si>
  <si>
    <t>981582217</t>
  </si>
  <si>
    <t>One Equity Partners VIII</t>
  </si>
  <si>
    <t>27/04/2022</t>
  </si>
  <si>
    <t>15/05/2024</t>
  </si>
  <si>
    <t xml:space="preserve">Pantheon Access Feeder LP </t>
  </si>
  <si>
    <t>B 201.101</t>
  </si>
  <si>
    <t>Pantheon Access Feeder LP 2017</t>
  </si>
  <si>
    <t>developed markets</t>
  </si>
  <si>
    <t>10/05/2018</t>
  </si>
  <si>
    <t>27/06/2024</t>
  </si>
  <si>
    <t>Pantheon Private Debt</t>
  </si>
  <si>
    <t>549300SJMQ4H0G697179</t>
  </si>
  <si>
    <t>Pantheon Global Secondary VII</t>
  </si>
  <si>
    <t>28/11/2023</t>
  </si>
  <si>
    <t xml:space="preserve">Pantheon PGIF IV GP (Lux) </t>
  </si>
  <si>
    <t>B 283012</t>
  </si>
  <si>
    <t>Pantheon PGIF IV</t>
  </si>
  <si>
    <t>03/11/2022</t>
  </si>
  <si>
    <t>Penfund Capital Partners VII Inc.</t>
  </si>
  <si>
    <t>V75QIM.99999.SL.124</t>
  </si>
  <si>
    <t>Penfund Capital Fund VII</t>
  </si>
  <si>
    <t>18/04/2022</t>
  </si>
  <si>
    <t>28/06/2024</t>
  </si>
  <si>
    <t>Coller International</t>
  </si>
  <si>
    <t>10087</t>
  </si>
  <si>
    <t>Phoenix Value CIP VIII Feeder Fund, L.P</t>
  </si>
  <si>
    <t>17/12/2020</t>
  </si>
  <si>
    <t>01/04/2024</t>
  </si>
  <si>
    <t>Schroders Capital Private Equity Secondaries Manag</t>
  </si>
  <si>
    <t>549300YUFDGFRNGBWF46</t>
  </si>
  <si>
    <t>SCHRODERS CAPITAL PRIVATE EQUITY SECONDARIES IV</t>
  </si>
  <si>
    <t>10/02/2022</t>
  </si>
  <si>
    <t>13/06/2024</t>
  </si>
  <si>
    <t>AMI GP LP Inc</t>
  </si>
  <si>
    <t>2030</t>
  </si>
  <si>
    <t>אייפקס מדיום מרקט ישראל - AMI</t>
  </si>
  <si>
    <t>19/12/2021</t>
  </si>
  <si>
    <t>א. רוטשילד ת ניהול נכסים בע"מ</t>
  </si>
  <si>
    <t>513872440</t>
  </si>
  <si>
    <t>קרן רוטשילד נדל"ן</t>
  </si>
  <si>
    <t>29/03/2020</t>
  </si>
  <si>
    <t>13/05/2024</t>
  </si>
  <si>
    <t>אופציות על מדדים בחו"ל</t>
  </si>
  <si>
    <t>27430</t>
  </si>
  <si>
    <t>ODYSIGHT  אופציה לא סחירה (לשעבר SCOUTCAM)</t>
  </si>
  <si>
    <t>62018205</t>
  </si>
  <si>
    <t>29/04/2021</t>
  </si>
  <si>
    <t>1433</t>
  </si>
  <si>
    <t>5.70758E+11</t>
  </si>
  <si>
    <t xml:space="preserve">USD   </t>
  </si>
  <si>
    <t>10/04/24</t>
  </si>
  <si>
    <t>15/07/24</t>
  </si>
  <si>
    <t>0</t>
  </si>
  <si>
    <t>5.70748E+11</t>
  </si>
  <si>
    <t xml:space="preserve">EUR   </t>
  </si>
  <si>
    <t>5.70745E+11</t>
  </si>
  <si>
    <t xml:space="preserve">GBP   </t>
  </si>
  <si>
    <t>515928034</t>
  </si>
  <si>
    <t>הלוואה טריא משיכה 1</t>
  </si>
  <si>
    <t>299944600</t>
  </si>
  <si>
    <t>01/12/2022</t>
  </si>
  <si>
    <t>18/04/2026</t>
  </si>
  <si>
    <t>27/12/2023 00:00:00</t>
  </si>
  <si>
    <t>מימון הפעילות השוטפת בדומה של איגוח תיק הלוואות</t>
  </si>
  <si>
    <t>מרווח הוגן</t>
  </si>
  <si>
    <t>513605519</t>
  </si>
  <si>
    <t>חנן מור הלוואה בכירה</t>
  </si>
  <si>
    <t>29994438</t>
  </si>
  <si>
    <t>09/01/2022</t>
  </si>
  <si>
    <t>C</t>
  </si>
  <si>
    <t>18/11/2024</t>
  </si>
  <si>
    <t xml:space="preserve">נדל"ן עבורו התקבלה ההלוואה </t>
  </si>
  <si>
    <t>18/12/2023 00:00:00</t>
  </si>
  <si>
    <t>מימון חוב בכיר לרכישת מגרש 107 שדה דב</t>
  </si>
  <si>
    <t>516705795</t>
  </si>
  <si>
    <t>נמלי הים התיכון אינטרנשיונל א.ד.ג.ד בע"מ-נמל חיפה</t>
  </si>
  <si>
    <t>299944700</t>
  </si>
  <si>
    <t>10/01/2023</t>
  </si>
  <si>
    <t>Baa3</t>
  </si>
  <si>
    <t>קבועה</t>
  </si>
  <si>
    <t>12/01/2025</t>
  </si>
  <si>
    <t>30/12/2023 00:00:00</t>
  </si>
  <si>
    <t>מימון רכישת הנמל</t>
  </si>
  <si>
    <t>28/12/2023 00:00:00</t>
  </si>
  <si>
    <t>520030941</t>
  </si>
  <si>
    <t>שווי לא צמוד541</t>
  </si>
  <si>
    <t>91541003</t>
  </si>
  <si>
    <t>אנשים פרטיים </t>
  </si>
  <si>
    <t>19/01/2021</t>
  </si>
  <si>
    <t>other</t>
  </si>
  <si>
    <t>06/06/2022</t>
  </si>
  <si>
    <t>הלוואה לעמית</t>
  </si>
  <si>
    <t>מערכת פריים</t>
  </si>
  <si>
    <t>31/03/2024 00:00:00</t>
  </si>
  <si>
    <t>זכאים</t>
  </si>
  <si>
    <t>28080000</t>
  </si>
  <si>
    <t>NA</t>
  </si>
  <si>
    <t>זכאים מס עמיתים</t>
  </si>
  <si>
    <t>28200000</t>
  </si>
  <si>
    <t>חייבים</t>
  </si>
  <si>
    <t>27960000</t>
  </si>
  <si>
    <t>23-2962336</t>
  </si>
  <si>
    <t>B251083</t>
  </si>
  <si>
    <t>B 251916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</si>
</sst>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%"/>
    <numFmt numFmtId="165" formatCode="0.000"/>
    <numFmt numFmtId="166" formatCode="0.000%"/>
  </numFmts>
  <fonts count="27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u/>
      <sz val="10"/>
      <color theme="1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Border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Border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Protection="1">
      <protection locked="0"/>
    </xf>
    <xf numFmtId="0" fontId="12" fillId="0" borderId="0" xfId="0" applyFont="1" applyBorder="1" applyProtection="1">
      <protection locked="0"/>
    </xf>
    <xf numFmtId="0" fontId="11" fillId="5" borderId="0" xfId="1" applyFont="1" applyFill="1" applyBorder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" fillId="0" borderId="0" xfId="0" applyFont="1" applyFill="1"/>
    <xf numFmtId="0" fontId="1" fillId="0" borderId="0" xfId="0" applyFont="1" applyFill="1" applyBorder="1" applyProtection="1">
      <protection locked="0"/>
    </xf>
    <xf numFmtId="0" fontId="0" fillId="0" borderId="0" xfId="0" applyFill="1"/>
    <xf numFmtId="0" fontId="3" fillId="0" borderId="0" xfId="0" applyFont="1" applyFill="1"/>
    <xf numFmtId="0" fontId="1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6" fillId="0" borderId="1" xfId="0" applyFont="1" applyFill="1" applyBorder="1" applyAlignment="1">
      <alignment horizontal="right"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Fill="1" applyBorder="1"/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3" xfId="0" applyFont="1" applyFill="1" applyBorder="1" applyAlignment="1">
      <alignment horizontal="right"/>
    </xf>
    <xf numFmtId="0" fontId="0" fillId="0" borderId="3" xfId="0" applyFont="1" applyFill="1" applyBorder="1" applyAlignment="1"/>
    <xf numFmtId="0" fontId="0" fillId="0" borderId="0" xfId="0" applyFont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0" fontId="19" fillId="0" borderId="0" xfId="0" applyFont="1"/>
    <xf numFmtId="0" fontId="0" fillId="0" borderId="6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vertical="top"/>
    </xf>
    <xf numFmtId="0" fontId="0" fillId="0" borderId="5" xfId="0" applyFont="1" applyFill="1" applyBorder="1" applyAlignment="1">
      <alignment vertical="top"/>
    </xf>
    <xf numFmtId="0" fontId="0" fillId="0" borderId="6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0" fontId="0" fillId="2" borderId="6" xfId="0" applyFont="1" applyFill="1" applyBorder="1" applyAlignment="1">
      <alignment vertical="top"/>
    </xf>
    <xf numFmtId="0" fontId="0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right" vertical="top"/>
    </xf>
    <xf numFmtId="0" fontId="0" fillId="2" borderId="5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right" vertical="top" wrapText="1"/>
    </xf>
    <xf numFmtId="0" fontId="0" fillId="2" borderId="5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Fill="1" applyBorder="1" applyAlignment="1" applyProtection="1">
      <alignment horizontal="right" vertical="top"/>
    </xf>
    <xf numFmtId="0" fontId="2" fillId="0" borderId="6" xfId="0" applyFont="1" applyFill="1" applyBorder="1" applyAlignment="1" applyProtection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5" xfId="0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 applyProtection="1">
      <alignment horizontal="right" vertical="center" wrapText="1"/>
    </xf>
    <xf numFmtId="0" fontId="11" fillId="5" borderId="11" xfId="1" applyFont="1" applyFill="1" applyBorder="1" applyAlignment="1" applyProtection="1">
      <alignment horizontal="left" vertical="center" wrapText="1" inden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0" xfId="0" applyFont="1" applyFill="1"/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 vertical="top"/>
    </xf>
    <xf numFmtId="0" fontId="0" fillId="0" borderId="19" xfId="0" applyFont="1" applyFill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0" fontId="0" fillId="0" borderId="6" xfId="0" applyFont="1" applyFill="1" applyBorder="1" applyAlignment="1">
      <alignment horizontal="right" vertical="top" wrapText="1"/>
    </xf>
    <xf numFmtId="0" fontId="0" fillId="0" borderId="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0" fillId="0" borderId="0" xfId="0" applyFont="1" applyFill="1"/>
    <xf numFmtId="0" fontId="1" fillId="2" borderId="3" xfId="0" applyFont="1" applyFill="1" applyBorder="1" applyAlignment="1">
      <alignment horizontal="right"/>
    </xf>
    <xf numFmtId="17" fontId="0" fillId="0" borderId="0" xfId="0" applyNumberFormat="1" applyFill="1"/>
    <xf numFmtId="0" fontId="22" fillId="2" borderId="3" xfId="0" applyFont="1" applyFill="1" applyBorder="1" applyAlignment="1" applyProtection="1">
      <alignment horizontal="right"/>
    </xf>
    <xf numFmtId="0" fontId="0" fillId="0" borderId="3" xfId="0" applyFont="1" applyFill="1" applyBorder="1" applyAlignment="1">
      <alignment horizontal="right" readingOrder="1"/>
    </xf>
    <xf numFmtId="0" fontId="0" fillId="0" borderId="3" xfId="0" applyFont="1" applyFill="1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Border="1"/>
    <xf numFmtId="0" fontId="0" fillId="0" borderId="0" xfId="0" applyNumberFormat="1" applyBorder="1" applyAlignment="1">
      <alignment horizontal="right"/>
    </xf>
    <xf numFmtId="0" fontId="0" fillId="0" borderId="0" xfId="0" applyNumberFormat="1" applyBorder="1"/>
    <xf numFmtId="0" fontId="0" fillId="0" borderId="0" xfId="0" applyFont="1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43" fontId="7" fillId="0" borderId="10" xfId="3" applyFont="1" applyFill="1" applyBorder="1" applyAlignment="1">
      <alignment horizontal="center" vertical="center" wrapText="1"/>
    </xf>
    <xf numFmtId="9" fontId="7" fillId="0" borderId="10" xfId="4" applyFont="1" applyFill="1" applyBorder="1" applyAlignment="1">
      <alignment horizontal="center" vertical="center" wrapText="1"/>
    </xf>
    <xf numFmtId="43" fontId="25" fillId="0" borderId="10" xfId="3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9" fontId="25" fillId="0" borderId="10" xfId="4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/>
    <xf numFmtId="166" fontId="26" fillId="0" borderId="0" xfId="4" applyNumberFormat="1" applyFont="1" applyFill="1" applyBorder="1" applyAlignment="1">
      <alignment horizontal="center"/>
    </xf>
    <xf numFmtId="166" fontId="1" fillId="0" borderId="0" xfId="0" applyNumberFormat="1" applyFont="1"/>
    <xf numFmtId="0" fontId="2" fillId="0" borderId="0" xfId="0" applyFont="1" applyProtection="1">
      <protection locked="0"/>
    </xf>
    <xf numFmtId="166" fontId="0" fillId="0" borderId="0" xfId="4" applyNumberFormat="1" applyFont="1" applyFill="1" applyBorder="1"/>
    <xf numFmtId="10" fontId="0" fillId="0" borderId="0" xfId="4" applyNumberFormat="1" applyFont="1" applyFill="1" applyBorder="1"/>
    <xf numFmtId="4" fontId="2" fillId="0" borderId="0" xfId="0" applyNumberFormat="1" applyFont="1"/>
    <xf numFmtId="166" fontId="2" fillId="0" borderId="0" xfId="0" applyNumberFormat="1" applyFont="1"/>
    <xf numFmtId="166" fontId="2" fillId="0" borderId="0" xfId="4" applyNumberFormat="1" applyFont="1" applyFill="1" applyBorder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66" fontId="1" fillId="0" borderId="0" xfId="4" applyNumberFormat="1" applyFont="1" applyFill="1" applyBorder="1" applyProtection="1">
      <protection locked="0"/>
    </xf>
    <xf numFmtId="166" fontId="1" fillId="0" borderId="0" xfId="0" applyNumberFormat="1" applyFont="1" applyProtection="1">
      <protection locked="0"/>
    </xf>
    <xf numFmtId="166" fontId="1" fillId="0" borderId="0" xfId="4" applyNumberFormat="1" applyFont="1" applyFill="1" applyBorder="1"/>
    <xf numFmtId="4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4" fontId="26" fillId="0" borderId="0" xfId="0" applyNumberFormat="1" applyFont="1" applyProtection="1">
      <protection locked="0"/>
    </xf>
    <xf numFmtId="0" fontId="26" fillId="0" borderId="0" xfId="0" applyFont="1"/>
    <xf numFmtId="4" fontId="26" fillId="0" borderId="0" xfId="0" applyNumberFormat="1" applyFont="1"/>
    <xf numFmtId="14" fontId="1" fillId="0" borderId="0" xfId="0" applyNumberFormat="1" applyFont="1" applyProtection="1">
      <protection locked="0"/>
    </xf>
    <xf numFmtId="166" fontId="8" fillId="0" borderId="0" xfId="4" applyNumberFormat="1"/>
    <xf numFmtId="166" fontId="8" fillId="0" borderId="0" xfId="4" applyNumberFormat="1" applyFill="1"/>
    <xf numFmtId="2" fontId="1" fillId="0" borderId="0" xfId="0" applyNumberFormat="1" applyFont="1" applyProtection="1">
      <protection locked="0"/>
    </xf>
    <xf numFmtId="10" fontId="1" fillId="0" borderId="0" xfId="4" applyNumberFormat="1" applyFont="1" applyFill="1" applyBorder="1"/>
    <xf numFmtId="43" fontId="8" fillId="0" borderId="0" xfId="3"/>
    <xf numFmtId="43" fontId="8" fillId="0" borderId="0" xfId="3" applyFill="1"/>
    <xf numFmtId="10" fontId="8" fillId="0" borderId="0" xfId="4" applyNumberFormat="1" applyFill="1"/>
    <xf numFmtId="14" fontId="1" fillId="0" borderId="0" xfId="0" applyNumberFormat="1" applyFont="1"/>
  </cellXfs>
  <cellStyles count="5">
    <cellStyle name="Comma" xfId="3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ccount/Name/ALL/PDF%20&#1491;&#1493;&#1495;&#1493;&#1514;%20&#1500;&#1488;&#1493;&#1510;&#1512;%202024&#1488;&#1511;&#1505;&#1500;/&#1488;&#1511;&#1505;&#1500;%20&#1512;&#1513;&#1497;&#1502;&#1493;&#1514;%20&#1504;&#1497;&#1506;%20062024/Kela/&#1502;&#1514;&#1493;&#1511;&#1503;/&#1514;&#1497;&#1511;&#1493;&#1503;%20&#1500;&#1489;&#1511;&#1513;&#1514;%20&#1492;&#1488;&#1493;&#1510;&#1512;%2015.03.26/520030941_gm_0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/>
      <sheetData sheetId="1"/>
      <sheetData sheetId="2">
        <row r="1">
          <cell r="O1" t="str">
            <v>שווי הוגן (באלפי ש"ח)</v>
          </cell>
        </row>
        <row r="2">
          <cell r="O2">
            <v>754.47299999999996</v>
          </cell>
        </row>
        <row r="3">
          <cell r="O3">
            <v>7123.4539999999997</v>
          </cell>
        </row>
        <row r="4">
          <cell r="O4">
            <v>1E-3</v>
          </cell>
        </row>
        <row r="5">
          <cell r="O5">
            <v>68.807000000000002</v>
          </cell>
        </row>
        <row r="6">
          <cell r="O6">
            <v>0</v>
          </cell>
        </row>
        <row r="7">
          <cell r="O7">
            <v>177.82900000000001</v>
          </cell>
        </row>
        <row r="8">
          <cell r="O8">
            <v>9170.9439999999995</v>
          </cell>
        </row>
        <row r="9">
          <cell r="O9">
            <v>1.7909999999999999</v>
          </cell>
        </row>
        <row r="10">
          <cell r="O10">
            <v>2.1480000000000001</v>
          </cell>
        </row>
        <row r="11">
          <cell r="O11">
            <v>37.01</v>
          </cell>
        </row>
      </sheetData>
      <sheetData sheetId="3">
        <row r="1">
          <cell r="U1" t="str">
            <v>שווי הוגן (באלפי ש"ח)</v>
          </cell>
        </row>
        <row r="2">
          <cell r="U2">
            <v>11697.6</v>
          </cell>
        </row>
        <row r="3">
          <cell r="U3">
            <v>4814.1099999999997</v>
          </cell>
        </row>
        <row r="4">
          <cell r="U4">
            <v>6699.6</v>
          </cell>
        </row>
        <row r="5">
          <cell r="U5">
            <v>3417.75</v>
          </cell>
        </row>
        <row r="6">
          <cell r="U6">
            <v>9895.2350000000006</v>
          </cell>
        </row>
        <row r="7">
          <cell r="U7">
            <v>23953.855</v>
          </cell>
        </row>
        <row r="8">
          <cell r="U8">
            <v>7074.84</v>
          </cell>
        </row>
        <row r="9">
          <cell r="U9">
            <v>33333.332000000002</v>
          </cell>
        </row>
        <row r="10">
          <cell r="U10">
            <v>29422.799999999999</v>
          </cell>
        </row>
        <row r="11">
          <cell r="U11">
            <v>3476.7</v>
          </cell>
        </row>
        <row r="12">
          <cell r="U12">
            <v>126.321</v>
          </cell>
        </row>
        <row r="13">
          <cell r="U13">
            <v>341.18</v>
          </cell>
        </row>
        <row r="14">
          <cell r="U14">
            <v>368.47800000000001</v>
          </cell>
        </row>
        <row r="15">
          <cell r="U15">
            <v>170.97300000000001</v>
          </cell>
        </row>
        <row r="16">
          <cell r="U16">
            <v>211.81299999999999</v>
          </cell>
        </row>
        <row r="17">
          <cell r="U17">
            <v>241.09800000000001</v>
          </cell>
        </row>
        <row r="18">
          <cell r="U18">
            <v>233.976</v>
          </cell>
        </row>
        <row r="19">
          <cell r="U19">
            <v>403.28800000000001</v>
          </cell>
        </row>
        <row r="20">
          <cell r="U20">
            <v>330.6</v>
          </cell>
        </row>
        <row r="21">
          <cell r="U21">
            <v>918.28099999999995</v>
          </cell>
        </row>
        <row r="22">
          <cell r="U22">
            <v>541.01199999999994</v>
          </cell>
        </row>
        <row r="23">
          <cell r="U23">
            <v>232.93899999999999</v>
          </cell>
        </row>
      </sheetData>
      <sheetData sheetId="4">
        <row r="1">
          <cell r="AD1" t="str">
            <v>שווי הוגן (באלפי ש"ח)</v>
          </cell>
        </row>
        <row r="2">
          <cell r="AD2"/>
        </row>
        <row r="3">
          <cell r="AD3"/>
        </row>
        <row r="4">
          <cell r="AD4"/>
        </row>
        <row r="5">
          <cell r="AD5"/>
        </row>
        <row r="6">
          <cell r="AD6"/>
        </row>
        <row r="7">
          <cell r="AD7"/>
        </row>
        <row r="9">
          <cell r="AD9"/>
        </row>
        <row r="10">
          <cell r="AD10"/>
        </row>
        <row r="11">
          <cell r="AD11"/>
        </row>
        <row r="12">
          <cell r="AD12"/>
        </row>
        <row r="13">
          <cell r="AD13"/>
        </row>
        <row r="14">
          <cell r="AD14"/>
        </row>
        <row r="15">
          <cell r="AD15"/>
        </row>
        <row r="16">
          <cell r="AD16"/>
        </row>
        <row r="17">
          <cell r="AD17"/>
        </row>
        <row r="18">
          <cell r="AD18"/>
        </row>
        <row r="19">
          <cell r="AD19"/>
        </row>
      </sheetData>
      <sheetData sheetId="5">
        <row r="1">
          <cell r="AD1" t="str">
            <v>שווי הוגן (באלפי ש"ח)</v>
          </cell>
        </row>
        <row r="2">
          <cell r="AD2">
            <v>1897.662</v>
          </cell>
        </row>
        <row r="3">
          <cell r="AD3">
            <v>897.35</v>
          </cell>
        </row>
        <row r="4">
          <cell r="AD4">
            <v>1250.915</v>
          </cell>
        </row>
        <row r="5">
          <cell r="AD5">
            <v>1931.8579999999999</v>
          </cell>
        </row>
        <row r="6">
          <cell r="AD6">
            <v>898.63900000000001</v>
          </cell>
        </row>
        <row r="7">
          <cell r="AD7">
            <v>1434.9380000000001</v>
          </cell>
        </row>
        <row r="8">
          <cell r="AD8">
            <v>1692.94</v>
          </cell>
        </row>
        <row r="9">
          <cell r="AD9">
            <v>1244.0999999999999</v>
          </cell>
        </row>
        <row r="10">
          <cell r="AD10">
            <v>244.86500000000001</v>
          </cell>
        </row>
        <row r="11">
          <cell r="AD11">
            <v>6524.82</v>
          </cell>
        </row>
        <row r="12">
          <cell r="AD12">
            <v>1245.107</v>
          </cell>
        </row>
        <row r="13">
          <cell r="AD13">
            <v>1387.6949999999999</v>
          </cell>
        </row>
        <row r="14">
          <cell r="AD14">
            <v>1130.8889999999999</v>
          </cell>
        </row>
        <row r="15">
          <cell r="AD15">
            <v>1E-3</v>
          </cell>
        </row>
        <row r="16">
          <cell r="AD16">
            <v>5752.4750000000004</v>
          </cell>
        </row>
        <row r="17">
          <cell r="AD17">
            <v>2158.8090000000002</v>
          </cell>
        </row>
        <row r="18">
          <cell r="AD18">
            <v>821.36500000000001</v>
          </cell>
        </row>
        <row r="19">
          <cell r="AD19">
            <v>402.79599999999999</v>
          </cell>
        </row>
        <row r="20">
          <cell r="AD20">
            <v>2844.7449999999999</v>
          </cell>
        </row>
        <row r="21">
          <cell r="AD21">
            <v>1587.9069999999999</v>
          </cell>
        </row>
        <row r="22">
          <cell r="AD22">
            <v>1768.412</v>
          </cell>
        </row>
        <row r="23">
          <cell r="AD23">
            <v>1E-3</v>
          </cell>
        </row>
        <row r="24">
          <cell r="AD24">
            <v>546.39400000000001</v>
          </cell>
        </row>
        <row r="25">
          <cell r="AD25">
            <v>1479.4380000000001</v>
          </cell>
        </row>
        <row r="26">
          <cell r="AD26">
            <v>1637.63</v>
          </cell>
        </row>
        <row r="27">
          <cell r="AD27">
            <v>4553.5600000000004</v>
          </cell>
        </row>
        <row r="28">
          <cell r="AD28">
            <v>1015.495</v>
          </cell>
        </row>
        <row r="29">
          <cell r="AD29">
            <v>1415.2239999999999</v>
          </cell>
        </row>
        <row r="30">
          <cell r="AD30">
            <v>0</v>
          </cell>
        </row>
        <row r="31">
          <cell r="AD31">
            <v>0</v>
          </cell>
        </row>
        <row r="32">
          <cell r="AD32">
            <v>3680.25</v>
          </cell>
        </row>
        <row r="33">
          <cell r="AD33">
            <v>1369.17</v>
          </cell>
        </row>
        <row r="34">
          <cell r="AD34">
            <v>2159.4</v>
          </cell>
        </row>
        <row r="35">
          <cell r="AD35">
            <v>1E-3</v>
          </cell>
        </row>
        <row r="36">
          <cell r="AD36">
            <v>1282.0039999999999</v>
          </cell>
        </row>
        <row r="37">
          <cell r="AD37">
            <v>732.00699999999995</v>
          </cell>
        </row>
        <row r="38">
          <cell r="AD38">
            <v>659.06700000000001</v>
          </cell>
        </row>
        <row r="39">
          <cell r="AD39">
            <v>4339.5039999999999</v>
          </cell>
        </row>
        <row r="40">
          <cell r="AD40">
            <v>1966.49</v>
          </cell>
        </row>
        <row r="41">
          <cell r="AD41">
            <v>1159.51</v>
          </cell>
        </row>
        <row r="42">
          <cell r="AD42">
            <v>3439.44</v>
          </cell>
        </row>
        <row r="43">
          <cell r="AD43">
            <v>3728.55</v>
          </cell>
        </row>
        <row r="44">
          <cell r="AD44">
            <v>254.887</v>
          </cell>
        </row>
        <row r="45">
          <cell r="AD45">
            <v>1084.444</v>
          </cell>
        </row>
        <row r="46">
          <cell r="AD46">
            <v>216.49600000000001</v>
          </cell>
        </row>
        <row r="47">
          <cell r="AD47">
            <v>201.05500000000001</v>
          </cell>
        </row>
        <row r="48">
          <cell r="AD48">
            <v>20.189</v>
          </cell>
        </row>
        <row r="49">
          <cell r="AD49">
            <v>21.39</v>
          </cell>
        </row>
        <row r="50">
          <cell r="AD50">
            <v>48.323999999999998</v>
          </cell>
        </row>
        <row r="51">
          <cell r="AD51">
            <v>37.543999999999997</v>
          </cell>
        </row>
        <row r="52">
          <cell r="AD52">
            <v>30.53</v>
          </cell>
        </row>
        <row r="53">
          <cell r="AD53">
            <v>22.152000000000001</v>
          </cell>
        </row>
        <row r="54">
          <cell r="AD54">
            <v>37.93</v>
          </cell>
        </row>
        <row r="55">
          <cell r="AD55">
            <v>34.909999999999997</v>
          </cell>
        </row>
        <row r="56">
          <cell r="AD56">
            <v>31.863</v>
          </cell>
        </row>
        <row r="57">
          <cell r="AD57">
            <v>26.544</v>
          </cell>
        </row>
        <row r="58">
          <cell r="AD58">
            <v>21.594999999999999</v>
          </cell>
        </row>
        <row r="59">
          <cell r="AD59">
            <v>32.628</v>
          </cell>
        </row>
        <row r="60">
          <cell r="AD60">
            <v>10.548999999999999</v>
          </cell>
        </row>
        <row r="61">
          <cell r="AD61">
            <v>101.16</v>
          </cell>
        </row>
        <row r="62">
          <cell r="AD62">
            <v>44.261000000000003</v>
          </cell>
        </row>
        <row r="63">
          <cell r="AD63">
            <v>23.925999999999998</v>
          </cell>
        </row>
        <row r="64">
          <cell r="AD64">
            <v>24.305</v>
          </cell>
        </row>
        <row r="65">
          <cell r="AD65">
            <v>27.567</v>
          </cell>
        </row>
        <row r="66">
          <cell r="AD66">
            <v>52.774999999999999</v>
          </cell>
        </row>
        <row r="67">
          <cell r="AD67">
            <v>39.250999999999998</v>
          </cell>
        </row>
        <row r="68">
          <cell r="AD68">
            <v>32.957999999999998</v>
          </cell>
        </row>
        <row r="69">
          <cell r="AD69">
            <v>29.039000000000001</v>
          </cell>
        </row>
        <row r="70">
          <cell r="AD70">
            <v>30.172999999999998</v>
          </cell>
        </row>
        <row r="71">
          <cell r="AD71">
            <v>22.093</v>
          </cell>
        </row>
        <row r="72">
          <cell r="AD72">
            <v>23.013000000000002</v>
          </cell>
        </row>
        <row r="73">
          <cell r="AD73">
            <v>15.105</v>
          </cell>
        </row>
        <row r="74">
          <cell r="AD74">
            <v>27.23</v>
          </cell>
        </row>
        <row r="75">
          <cell r="AD75">
            <v>38.200000000000003</v>
          </cell>
        </row>
        <row r="76">
          <cell r="AD76">
            <v>34.084000000000003</v>
          </cell>
        </row>
        <row r="77">
          <cell r="AD77">
            <v>38.664000000000001</v>
          </cell>
        </row>
        <row r="78">
          <cell r="AD78">
            <v>33.965000000000003</v>
          </cell>
        </row>
        <row r="79">
          <cell r="AD79">
            <v>14.379</v>
          </cell>
        </row>
        <row r="80">
          <cell r="AD80">
            <v>51.744999999999997</v>
          </cell>
        </row>
        <row r="81">
          <cell r="AD81">
            <v>21.414000000000001</v>
          </cell>
        </row>
        <row r="82">
          <cell r="AD82">
            <v>32.093000000000004</v>
          </cell>
        </row>
        <row r="83">
          <cell r="AD83">
            <v>32.201000000000001</v>
          </cell>
        </row>
        <row r="84">
          <cell r="AD84">
            <v>42.378</v>
          </cell>
        </row>
        <row r="85">
          <cell r="AD85">
            <v>0</v>
          </cell>
        </row>
        <row r="86">
          <cell r="AD86">
            <v>0</v>
          </cell>
        </row>
        <row r="87">
          <cell r="AD87">
            <v>52.575000000000003</v>
          </cell>
        </row>
        <row r="88">
          <cell r="AD88">
            <v>10.813000000000001</v>
          </cell>
        </row>
        <row r="89">
          <cell r="AD89">
            <v>37.962000000000003</v>
          </cell>
        </row>
        <row r="90">
          <cell r="AD90">
            <v>24.684000000000001</v>
          </cell>
        </row>
        <row r="91">
          <cell r="AD91">
            <v>21.997</v>
          </cell>
        </row>
        <row r="92">
          <cell r="AD92">
            <v>8.1020000000000003</v>
          </cell>
        </row>
        <row r="93">
          <cell r="AD93">
            <v>30.416</v>
          </cell>
        </row>
        <row r="94">
          <cell r="AD94">
            <v>45.249000000000002</v>
          </cell>
        </row>
        <row r="95">
          <cell r="AD95">
            <v>50.58</v>
          </cell>
        </row>
        <row r="96">
          <cell r="AD96">
            <v>53.265000000000001</v>
          </cell>
        </row>
        <row r="97">
          <cell r="AD97">
            <v>25.471</v>
          </cell>
        </row>
        <row r="98">
          <cell r="AD98">
            <v>26.992000000000001</v>
          </cell>
        </row>
        <row r="99">
          <cell r="AD99">
            <v>62.296999999999997</v>
          </cell>
        </row>
      </sheetData>
      <sheetData sheetId="6">
        <row r="1">
          <cell r="U1" t="str">
            <v>שווי הוגן (באלפי ש"ח)</v>
          </cell>
        </row>
        <row r="2">
          <cell r="U2">
            <v>595.82299999999998</v>
          </cell>
        </row>
        <row r="3">
          <cell r="U3">
            <v>329.25</v>
          </cell>
        </row>
        <row r="4">
          <cell r="U4">
            <v>1510.7180000000001</v>
          </cell>
        </row>
        <row r="5">
          <cell r="U5">
            <v>2987.2510000000002</v>
          </cell>
        </row>
        <row r="6">
          <cell r="U6">
            <v>190.64400000000001</v>
          </cell>
        </row>
        <row r="7">
          <cell r="U7">
            <v>929.68</v>
          </cell>
        </row>
        <row r="8">
          <cell r="U8">
            <v>1037.2929999999999</v>
          </cell>
        </row>
        <row r="9">
          <cell r="U9">
            <v>1447.6120000000001</v>
          </cell>
        </row>
        <row r="10">
          <cell r="U10">
            <v>1881.711</v>
          </cell>
        </row>
        <row r="11">
          <cell r="U11">
            <v>1503.107</v>
          </cell>
        </row>
        <row r="12">
          <cell r="U12">
            <v>83.587999999999994</v>
          </cell>
        </row>
        <row r="13">
          <cell r="U13">
            <v>1966.308</v>
          </cell>
        </row>
        <row r="14">
          <cell r="U14">
            <v>1423.261</v>
          </cell>
        </row>
        <row r="15">
          <cell r="U15">
            <v>500.49900000000002</v>
          </cell>
        </row>
        <row r="16">
          <cell r="U16">
            <v>455.89600000000002</v>
          </cell>
        </row>
        <row r="17">
          <cell r="U17">
            <v>141.38900000000001</v>
          </cell>
        </row>
        <row r="18">
          <cell r="U18">
            <v>974.56299999999999</v>
          </cell>
        </row>
        <row r="19">
          <cell r="U19">
            <v>7484.27</v>
          </cell>
        </row>
        <row r="20">
          <cell r="U20">
            <v>172.44499999999999</v>
          </cell>
        </row>
        <row r="21">
          <cell r="U21">
            <v>259.072</v>
          </cell>
        </row>
        <row r="22">
          <cell r="U22">
            <v>597.08900000000006</v>
          </cell>
        </row>
        <row r="23">
          <cell r="U23">
            <v>3973.056</v>
          </cell>
        </row>
        <row r="24">
          <cell r="U24">
            <v>1296.386</v>
          </cell>
        </row>
        <row r="25">
          <cell r="U25">
            <v>5453.3140000000003</v>
          </cell>
        </row>
        <row r="26">
          <cell r="U26">
            <v>2964.212</v>
          </cell>
        </row>
        <row r="27">
          <cell r="U27">
            <v>3259.5070000000001</v>
          </cell>
        </row>
        <row r="28">
          <cell r="U28">
            <v>4238.1059999999998</v>
          </cell>
        </row>
        <row r="29">
          <cell r="U29">
            <v>131.35499999999999</v>
          </cell>
        </row>
        <row r="30">
          <cell r="U30">
            <v>4.0000000000000001E-3</v>
          </cell>
        </row>
        <row r="31">
          <cell r="U31">
            <v>2226.308</v>
          </cell>
        </row>
        <row r="32">
          <cell r="U32">
            <v>4335.6260000000002</v>
          </cell>
        </row>
        <row r="33">
          <cell r="U33">
            <v>76.195999999999998</v>
          </cell>
        </row>
        <row r="34">
          <cell r="U34">
            <v>667.04</v>
          </cell>
        </row>
        <row r="35">
          <cell r="U35">
            <v>2175.6410000000001</v>
          </cell>
        </row>
        <row r="36">
          <cell r="U36">
            <v>588.46600000000001</v>
          </cell>
        </row>
        <row r="37">
          <cell r="U37">
            <v>289.18200000000002</v>
          </cell>
        </row>
        <row r="38">
          <cell r="U38">
            <v>185.733</v>
          </cell>
        </row>
        <row r="39">
          <cell r="U39">
            <v>2209.904</v>
          </cell>
        </row>
        <row r="40">
          <cell r="U40">
            <v>1350.683</v>
          </cell>
        </row>
        <row r="41">
          <cell r="U41">
            <v>2524.3330000000001</v>
          </cell>
        </row>
        <row r="42">
          <cell r="U42">
            <v>2710.06</v>
          </cell>
        </row>
        <row r="43">
          <cell r="U43">
            <v>65.721999999999994</v>
          </cell>
        </row>
        <row r="44">
          <cell r="U44">
            <v>1840.732</v>
          </cell>
        </row>
        <row r="45">
          <cell r="U45">
            <v>1413.008</v>
          </cell>
        </row>
        <row r="46">
          <cell r="U46">
            <v>1581.5809999999999</v>
          </cell>
        </row>
        <row r="47">
          <cell r="U47">
            <v>1568.932</v>
          </cell>
        </row>
        <row r="48">
          <cell r="U48">
            <v>176.63300000000001</v>
          </cell>
        </row>
        <row r="49">
          <cell r="U49">
            <v>1819.29</v>
          </cell>
        </row>
        <row r="50">
          <cell r="U50">
            <v>2280.886</v>
          </cell>
        </row>
        <row r="51">
          <cell r="U51">
            <v>1419.5219999999999</v>
          </cell>
        </row>
        <row r="52">
          <cell r="U52">
            <v>772.83500000000004</v>
          </cell>
        </row>
        <row r="53">
          <cell r="U53">
            <v>2621.2869999999998</v>
          </cell>
        </row>
        <row r="54">
          <cell r="U54">
            <v>2158.9090000000001</v>
          </cell>
        </row>
        <row r="55">
          <cell r="U55">
            <v>1541.5360000000001</v>
          </cell>
        </row>
        <row r="56">
          <cell r="U56">
            <v>2772.39</v>
          </cell>
        </row>
        <row r="57">
          <cell r="U57">
            <v>420.452</v>
          </cell>
        </row>
        <row r="58">
          <cell r="U58">
            <v>87.566000000000003</v>
          </cell>
        </row>
        <row r="59">
          <cell r="U59">
            <v>2532.0010000000002</v>
          </cell>
        </row>
        <row r="60">
          <cell r="U60">
            <v>428.07499999999999</v>
          </cell>
        </row>
        <row r="61">
          <cell r="U61">
            <v>2537.886</v>
          </cell>
        </row>
        <row r="62">
          <cell r="U62">
            <v>2162.681</v>
          </cell>
        </row>
        <row r="63">
          <cell r="U63">
            <v>892.02200000000005</v>
          </cell>
        </row>
      </sheetData>
      <sheetData sheetId="7">
        <row r="1">
          <cell r="T1" t="str">
            <v>שווי הוגן (באלפי ש"ח)</v>
          </cell>
        </row>
        <row r="2">
          <cell r="T2">
            <v>2584.27</v>
          </cell>
        </row>
        <row r="3">
          <cell r="T3">
            <v>6037.4849999999997</v>
          </cell>
        </row>
        <row r="4">
          <cell r="T4">
            <v>2294.402</v>
          </cell>
        </row>
        <row r="5">
          <cell r="T5">
            <v>1859.528</v>
          </cell>
        </row>
        <row r="6">
          <cell r="T6">
            <v>1237.6179999999999</v>
          </cell>
        </row>
        <row r="7">
          <cell r="T7">
            <v>714.69200000000001</v>
          </cell>
        </row>
        <row r="8">
          <cell r="T8">
            <v>2582.2109999999998</v>
          </cell>
        </row>
        <row r="9">
          <cell r="T9">
            <v>3967.2</v>
          </cell>
        </row>
        <row r="10">
          <cell r="T10">
            <v>1224.2439999999999</v>
          </cell>
        </row>
        <row r="11">
          <cell r="T11">
            <v>29656.333999999999</v>
          </cell>
        </row>
        <row r="12">
          <cell r="T12">
            <v>6921.0469999999996</v>
          </cell>
        </row>
        <row r="13">
          <cell r="T13">
            <v>2047.749</v>
          </cell>
        </row>
        <row r="14">
          <cell r="T14">
            <v>30876.65</v>
          </cell>
        </row>
        <row r="15">
          <cell r="T15">
            <v>4687.317</v>
          </cell>
        </row>
        <row r="16">
          <cell r="T16">
            <v>8330.0229999999992</v>
          </cell>
        </row>
        <row r="17">
          <cell r="T17">
            <v>5258.6409999999996</v>
          </cell>
        </row>
        <row r="18">
          <cell r="T18">
            <v>4533.2150000000001</v>
          </cell>
        </row>
        <row r="19">
          <cell r="T19">
            <v>1252.703</v>
          </cell>
        </row>
        <row r="20">
          <cell r="T20">
            <v>726.37300000000005</v>
          </cell>
        </row>
        <row r="21">
          <cell r="T21">
            <v>871.88199999999995</v>
          </cell>
        </row>
        <row r="22">
          <cell r="T22">
            <v>2407.0920000000001</v>
          </cell>
        </row>
        <row r="23">
          <cell r="T23">
            <v>4782.6549999999997</v>
          </cell>
        </row>
        <row r="24">
          <cell r="T24">
            <v>2389.4520000000002</v>
          </cell>
        </row>
        <row r="25">
          <cell r="T25">
            <v>4979.9870000000001</v>
          </cell>
        </row>
        <row r="26">
          <cell r="T26">
            <v>5006.3819999999996</v>
          </cell>
        </row>
        <row r="27">
          <cell r="T27">
            <v>2827.0059999999999</v>
          </cell>
        </row>
        <row r="28">
          <cell r="T28">
            <v>3284.4760000000001</v>
          </cell>
        </row>
        <row r="29">
          <cell r="T29">
            <v>722.048</v>
          </cell>
        </row>
        <row r="30">
          <cell r="T30">
            <v>7308.5569999999998</v>
          </cell>
        </row>
        <row r="31">
          <cell r="T31">
            <v>2017.9490000000001</v>
          </cell>
        </row>
        <row r="32">
          <cell r="T32">
            <v>14406.041999999999</v>
          </cell>
        </row>
        <row r="33">
          <cell r="T33">
            <v>1202.569</v>
          </cell>
        </row>
        <row r="34">
          <cell r="T34">
            <v>6691.2439999999997</v>
          </cell>
        </row>
        <row r="35">
          <cell r="T35">
            <v>34518.428</v>
          </cell>
        </row>
        <row r="36">
          <cell r="T36">
            <v>2427.355</v>
          </cell>
        </row>
        <row r="37">
          <cell r="T37">
            <v>49.643000000000001</v>
          </cell>
        </row>
        <row r="38">
          <cell r="T38">
            <v>87.668000000000006</v>
          </cell>
        </row>
        <row r="39">
          <cell r="T39">
            <v>38.808999999999997</v>
          </cell>
        </row>
        <row r="40">
          <cell r="T40">
            <v>32.158000000000001</v>
          </cell>
        </row>
        <row r="41">
          <cell r="T41">
            <v>118.009</v>
          </cell>
        </row>
        <row r="42">
          <cell r="T42">
            <v>216.04300000000001</v>
          </cell>
        </row>
        <row r="43">
          <cell r="T43">
            <v>109.629</v>
          </cell>
        </row>
        <row r="44">
          <cell r="T44">
            <v>35.953000000000003</v>
          </cell>
        </row>
        <row r="45">
          <cell r="T45">
            <v>134.119</v>
          </cell>
        </row>
        <row r="46">
          <cell r="T46">
            <v>73.230999999999995</v>
          </cell>
        </row>
        <row r="47">
          <cell r="T47">
            <v>50.41</v>
          </cell>
        </row>
        <row r="48">
          <cell r="T48">
            <v>27.425999999999998</v>
          </cell>
        </row>
        <row r="49">
          <cell r="T49">
            <v>107.4</v>
          </cell>
        </row>
        <row r="50">
          <cell r="T50">
            <v>11.875999999999999</v>
          </cell>
        </row>
        <row r="51">
          <cell r="T51">
            <v>45.811</v>
          </cell>
        </row>
        <row r="52">
          <cell r="T52">
            <v>239.815</v>
          </cell>
        </row>
        <row r="53">
          <cell r="T53">
            <v>44.381</v>
          </cell>
        </row>
        <row r="54">
          <cell r="T54">
            <v>43.322000000000003</v>
          </cell>
        </row>
        <row r="55">
          <cell r="T55">
            <v>50.954000000000001</v>
          </cell>
        </row>
        <row r="56">
          <cell r="T56">
            <v>24.748000000000001</v>
          </cell>
        </row>
        <row r="57">
          <cell r="T57">
            <v>0.16</v>
          </cell>
        </row>
        <row r="58">
          <cell r="T58">
            <v>64.177999999999997</v>
          </cell>
        </row>
        <row r="59">
          <cell r="T59">
            <v>32.441000000000003</v>
          </cell>
        </row>
        <row r="60">
          <cell r="T60">
            <v>44.325000000000003</v>
          </cell>
        </row>
        <row r="61">
          <cell r="T61">
            <v>31.329000000000001</v>
          </cell>
        </row>
        <row r="62">
          <cell r="T62">
            <v>72.251000000000005</v>
          </cell>
        </row>
        <row r="63">
          <cell r="T63">
            <v>234.999</v>
          </cell>
        </row>
        <row r="64">
          <cell r="T64">
            <v>45.722999999999999</v>
          </cell>
        </row>
        <row r="65">
          <cell r="T65">
            <v>76.438000000000002</v>
          </cell>
        </row>
        <row r="66">
          <cell r="T66">
            <v>512.72500000000002</v>
          </cell>
        </row>
      </sheetData>
      <sheetData sheetId="8">
        <row r="1">
          <cell r="T1" t="str">
            <v>שווי הוגן (באלפי ש"ח)</v>
          </cell>
        </row>
        <row r="2">
          <cell r="T2">
            <v>6415.7479999999996</v>
          </cell>
        </row>
        <row r="3">
          <cell r="T3">
            <v>4541.8069999999998</v>
          </cell>
        </row>
        <row r="4">
          <cell r="T4">
            <v>87.793999999999997</v>
          </cell>
        </row>
        <row r="5">
          <cell r="T5"/>
        </row>
        <row r="6">
          <cell r="T6"/>
        </row>
        <row r="7">
          <cell r="T7"/>
        </row>
        <row r="8">
          <cell r="T8"/>
        </row>
        <row r="9">
          <cell r="T9"/>
        </row>
        <row r="10">
          <cell r="T10"/>
        </row>
        <row r="11">
          <cell r="T11"/>
        </row>
        <row r="12">
          <cell r="T12"/>
        </row>
        <row r="13">
          <cell r="T13"/>
        </row>
        <row r="14">
          <cell r="T14"/>
        </row>
        <row r="15">
          <cell r="T15"/>
        </row>
        <row r="16">
          <cell r="T16"/>
        </row>
        <row r="17">
          <cell r="T17"/>
        </row>
        <row r="18">
          <cell r="T18"/>
        </row>
        <row r="19">
          <cell r="T19"/>
        </row>
      </sheetData>
      <sheetData sheetId="9">
        <row r="1">
          <cell r="W1" t="str">
            <v>שווי הוגן (באלפי ש"ח)</v>
          </cell>
        </row>
        <row r="2">
          <cell r="W2">
            <v>40.56</v>
          </cell>
        </row>
        <row r="3">
          <cell r="W3">
            <v>3.5579999999999998</v>
          </cell>
        </row>
        <row r="4">
          <cell r="W4"/>
        </row>
        <row r="5">
          <cell r="W5"/>
        </row>
        <row r="6">
          <cell r="W6"/>
        </row>
        <row r="7">
          <cell r="W7"/>
        </row>
        <row r="8">
          <cell r="W8"/>
        </row>
        <row r="9">
          <cell r="W9"/>
        </row>
        <row r="10">
          <cell r="W10"/>
        </row>
        <row r="11">
          <cell r="W11"/>
        </row>
        <row r="12">
          <cell r="W12"/>
        </row>
        <row r="13">
          <cell r="W13"/>
        </row>
        <row r="14">
          <cell r="W14"/>
        </row>
        <row r="15">
          <cell r="W15"/>
        </row>
        <row r="16">
          <cell r="W16"/>
        </row>
        <row r="17">
          <cell r="W17"/>
        </row>
        <row r="18">
          <cell r="W18"/>
        </row>
        <row r="19">
          <cell r="W19"/>
        </row>
      </sheetData>
      <sheetData sheetId="10">
        <row r="1">
          <cell r="V1" t="str">
            <v>שווי הוגן (באלפי ש"ח)</v>
          </cell>
        </row>
        <row r="2">
          <cell r="V2"/>
        </row>
        <row r="3">
          <cell r="V3"/>
        </row>
        <row r="4">
          <cell r="V4"/>
        </row>
        <row r="5">
          <cell r="V5"/>
        </row>
        <row r="6">
          <cell r="V6"/>
        </row>
        <row r="7">
          <cell r="V7"/>
        </row>
        <row r="8">
          <cell r="V8"/>
        </row>
        <row r="9">
          <cell r="V9"/>
        </row>
        <row r="10">
          <cell r="V10"/>
        </row>
        <row r="11">
          <cell r="V11"/>
        </row>
        <row r="12">
          <cell r="V12"/>
        </row>
        <row r="13">
          <cell r="V13"/>
        </row>
        <row r="14">
          <cell r="V14"/>
        </row>
        <row r="15">
          <cell r="V15"/>
        </row>
        <row r="16">
          <cell r="V16"/>
        </row>
        <row r="17">
          <cell r="V17"/>
        </row>
        <row r="18">
          <cell r="V18"/>
        </row>
        <row r="19">
          <cell r="V19"/>
        </row>
      </sheetData>
      <sheetData sheetId="11">
        <row r="1">
          <cell r="R1" t="str">
            <v>שווי הוגן (באלפי ש"ח)</v>
          </cell>
        </row>
        <row r="2">
          <cell r="R2"/>
        </row>
        <row r="3">
          <cell r="R3"/>
        </row>
        <row r="4">
          <cell r="R4"/>
        </row>
        <row r="5">
          <cell r="R5"/>
        </row>
        <row r="6">
          <cell r="R6"/>
        </row>
        <row r="7">
          <cell r="R7"/>
        </row>
        <row r="8">
          <cell r="R8"/>
        </row>
        <row r="9">
          <cell r="R9"/>
        </row>
        <row r="10">
          <cell r="R10"/>
        </row>
        <row r="11">
          <cell r="R11"/>
        </row>
        <row r="12">
          <cell r="R12"/>
        </row>
        <row r="13">
          <cell r="R13"/>
        </row>
        <row r="14">
          <cell r="R14"/>
        </row>
        <row r="15">
          <cell r="R15"/>
        </row>
        <row r="16">
          <cell r="R16"/>
        </row>
        <row r="17">
          <cell r="R17"/>
        </row>
        <row r="18">
          <cell r="R18"/>
        </row>
        <row r="19">
          <cell r="R19"/>
        </row>
      </sheetData>
      <sheetData sheetId="12">
        <row r="1">
          <cell r="Z1" t="str">
            <v>שווי הוגן (באלפי ש"ח)</v>
          </cell>
        </row>
        <row r="2">
          <cell r="Z2"/>
        </row>
        <row r="3">
          <cell r="Z3"/>
        </row>
        <row r="4">
          <cell r="Z4"/>
        </row>
        <row r="5">
          <cell r="Z5"/>
        </row>
        <row r="6">
          <cell r="Z6"/>
        </row>
        <row r="7">
          <cell r="Z7"/>
        </row>
        <row r="8">
          <cell r="Z8"/>
        </row>
        <row r="9">
          <cell r="Z9"/>
        </row>
        <row r="10">
          <cell r="Z10"/>
        </row>
        <row r="11">
          <cell r="Z11"/>
        </row>
        <row r="12">
          <cell r="Z12"/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  <row r="19">
          <cell r="Z19"/>
        </row>
      </sheetData>
      <sheetData sheetId="13">
        <row r="1">
          <cell r="U1" t="str">
            <v>שווי הוגן (באלפי ש"ח)</v>
          </cell>
        </row>
        <row r="2">
          <cell r="U2"/>
        </row>
        <row r="3">
          <cell r="U3"/>
        </row>
        <row r="4">
          <cell r="U4"/>
        </row>
        <row r="5">
          <cell r="U5"/>
        </row>
        <row r="6">
          <cell r="U6"/>
        </row>
        <row r="7">
          <cell r="U7"/>
        </row>
        <row r="8">
          <cell r="U8"/>
        </row>
        <row r="9">
          <cell r="U9"/>
        </row>
        <row r="10">
          <cell r="U10"/>
        </row>
        <row r="11">
          <cell r="U11"/>
        </row>
        <row r="12">
          <cell r="U12"/>
        </row>
        <row r="13">
          <cell r="U13"/>
        </row>
        <row r="14">
          <cell r="U14"/>
        </row>
        <row r="15">
          <cell r="U15"/>
        </row>
        <row r="16">
          <cell r="U16"/>
        </row>
        <row r="17">
          <cell r="U17"/>
        </row>
        <row r="18">
          <cell r="U18"/>
        </row>
        <row r="19">
          <cell r="U19"/>
        </row>
      </sheetData>
      <sheetData sheetId="14">
        <row r="1">
          <cell r="N1" t="str">
            <v>שווי הוגן (באלפי ש"ח)</v>
          </cell>
        </row>
        <row r="2">
          <cell r="N2"/>
        </row>
        <row r="3">
          <cell r="N3"/>
        </row>
        <row r="4">
          <cell r="N4"/>
        </row>
        <row r="5">
          <cell r="N5"/>
        </row>
        <row r="6">
          <cell r="N6"/>
        </row>
        <row r="7">
          <cell r="N7"/>
        </row>
        <row r="8">
          <cell r="N8"/>
        </row>
        <row r="9">
          <cell r="N9"/>
        </row>
        <row r="10">
          <cell r="N10"/>
        </row>
        <row r="11">
          <cell r="N11"/>
        </row>
        <row r="12">
          <cell r="N12"/>
        </row>
        <row r="13">
          <cell r="N13"/>
        </row>
        <row r="14">
          <cell r="N14"/>
        </row>
        <row r="15">
          <cell r="N15"/>
        </row>
        <row r="16">
          <cell r="N16"/>
        </row>
        <row r="17">
          <cell r="N17"/>
        </row>
        <row r="18">
          <cell r="N18"/>
        </row>
        <row r="19">
          <cell r="N19"/>
        </row>
      </sheetData>
      <sheetData sheetId="15">
        <row r="1">
          <cell r="F1" t="str">
            <v>שווי הנכסים באפיק (באלפי ש"ח)</v>
          </cell>
        </row>
      </sheetData>
      <sheetData sheetId="16">
        <row r="1">
          <cell r="AI1" t="str">
            <v>שווי הוגן (באלפי ש"ח)</v>
          </cell>
        </row>
        <row r="2">
          <cell r="AI2"/>
        </row>
        <row r="3">
          <cell r="AI3"/>
        </row>
        <row r="4">
          <cell r="AI4"/>
        </row>
        <row r="5">
          <cell r="AI5"/>
        </row>
        <row r="6">
          <cell r="AI6"/>
        </row>
        <row r="7">
          <cell r="AI7"/>
        </row>
        <row r="8">
          <cell r="AI8"/>
        </row>
        <row r="11">
          <cell r="AI11"/>
        </row>
        <row r="12">
          <cell r="AI12"/>
        </row>
        <row r="13">
          <cell r="AI13"/>
        </row>
        <row r="14">
          <cell r="AI14"/>
        </row>
        <row r="15">
          <cell r="AI15"/>
        </row>
        <row r="16">
          <cell r="AI16"/>
        </row>
        <row r="17">
          <cell r="AI17"/>
        </row>
        <row r="18">
          <cell r="AI18"/>
        </row>
        <row r="19">
          <cell r="AI19"/>
        </row>
      </sheetData>
      <sheetData sheetId="17">
        <row r="1">
          <cell r="AG1" t="str">
            <v>שווי הוגן (באלפי ש"ח)</v>
          </cell>
        </row>
        <row r="2">
          <cell r="AG2">
            <v>106.634</v>
          </cell>
        </row>
        <row r="3">
          <cell r="AG3">
            <v>0</v>
          </cell>
        </row>
        <row r="4">
          <cell r="AG4">
            <v>0</v>
          </cell>
        </row>
        <row r="5">
          <cell r="AG5">
            <v>551.85599999999999</v>
          </cell>
        </row>
        <row r="6">
          <cell r="AG6">
            <v>42.326999999999998</v>
          </cell>
        </row>
        <row r="7">
          <cell r="AG7">
            <v>116.821</v>
          </cell>
        </row>
        <row r="8">
          <cell r="AG8"/>
        </row>
        <row r="9">
          <cell r="AG9"/>
        </row>
        <row r="10">
          <cell r="AG10"/>
        </row>
        <row r="11">
          <cell r="AG11"/>
        </row>
        <row r="12">
          <cell r="AG12"/>
        </row>
        <row r="13">
          <cell r="AG13"/>
        </row>
        <row r="14">
          <cell r="AG14"/>
        </row>
        <row r="15">
          <cell r="AG15"/>
        </row>
        <row r="16">
          <cell r="AG16"/>
        </row>
        <row r="17">
          <cell r="AG17"/>
        </row>
        <row r="18">
          <cell r="AG18"/>
        </row>
        <row r="19">
          <cell r="AG19"/>
        </row>
      </sheetData>
      <sheetData sheetId="18">
        <row r="1">
          <cell r="X1" t="str">
            <v>שווי הוגן (באלפי ש"ח)</v>
          </cell>
        </row>
        <row r="2">
          <cell r="X2">
            <v>0</v>
          </cell>
        </row>
        <row r="3">
          <cell r="X3">
            <v>0</v>
          </cell>
        </row>
        <row r="4">
          <cell r="X4"/>
        </row>
        <row r="5">
          <cell r="X5"/>
        </row>
        <row r="6">
          <cell r="X6"/>
        </row>
        <row r="7">
          <cell r="X7"/>
        </row>
        <row r="8">
          <cell r="X8"/>
        </row>
        <row r="9">
          <cell r="X9"/>
        </row>
        <row r="10">
          <cell r="X10"/>
        </row>
        <row r="11">
          <cell r="X11"/>
        </row>
        <row r="12">
          <cell r="X12"/>
        </row>
        <row r="13">
          <cell r="X13"/>
        </row>
        <row r="14">
          <cell r="X14"/>
        </row>
        <row r="15">
          <cell r="X15"/>
        </row>
        <row r="16">
          <cell r="X16"/>
        </row>
        <row r="17">
          <cell r="X17"/>
        </row>
        <row r="18">
          <cell r="X18"/>
        </row>
        <row r="19">
          <cell r="X19"/>
        </row>
      </sheetData>
      <sheetData sheetId="19">
        <row r="1">
          <cell r="W1" t="str">
            <v>שווי הוגן (באלפי ש"ח)</v>
          </cell>
        </row>
        <row r="2">
          <cell r="W2">
            <v>1352.8019999999999</v>
          </cell>
        </row>
        <row r="3">
          <cell r="W3">
            <v>5607.201</v>
          </cell>
        </row>
        <row r="4">
          <cell r="W4">
            <v>1150.7639999999999</v>
          </cell>
        </row>
        <row r="5">
          <cell r="W5">
            <v>4340.9610000000002</v>
          </cell>
        </row>
        <row r="6">
          <cell r="W6">
            <v>2084.558</v>
          </cell>
        </row>
        <row r="7">
          <cell r="W7">
            <v>6041.518</v>
          </cell>
        </row>
        <row r="8">
          <cell r="W8">
            <v>744.39</v>
          </cell>
        </row>
        <row r="9">
          <cell r="W9">
            <v>1596.9780000000001</v>
          </cell>
        </row>
        <row r="10">
          <cell r="W10">
            <v>1705.1590000000001</v>
          </cell>
        </row>
        <row r="11">
          <cell r="W11">
            <v>64</v>
          </cell>
        </row>
        <row r="12">
          <cell r="W12">
            <v>278.43799999999999</v>
          </cell>
        </row>
        <row r="13">
          <cell r="W13">
            <v>1866.4390000000001</v>
          </cell>
        </row>
        <row r="14">
          <cell r="W14">
            <v>2640.7910000000002</v>
          </cell>
        </row>
        <row r="15">
          <cell r="W15">
            <v>5012.0990000000002</v>
          </cell>
        </row>
        <row r="16">
          <cell r="W16">
            <v>642.78899999999999</v>
          </cell>
        </row>
        <row r="17">
          <cell r="W17">
            <v>5519.9790000000003</v>
          </cell>
        </row>
        <row r="18">
          <cell r="W18">
            <v>2589.0859999999998</v>
          </cell>
        </row>
        <row r="19">
          <cell r="W19">
            <v>1026.136</v>
          </cell>
        </row>
        <row r="20">
          <cell r="W20">
            <v>3526.9250000000002</v>
          </cell>
        </row>
        <row r="21">
          <cell r="W21">
            <v>5842.3980000000001</v>
          </cell>
        </row>
        <row r="22">
          <cell r="W22">
            <v>885.779</v>
          </cell>
        </row>
        <row r="23">
          <cell r="W23">
            <v>1781.2850000000001</v>
          </cell>
        </row>
        <row r="24">
          <cell r="W24">
            <v>1272.066</v>
          </cell>
        </row>
        <row r="25">
          <cell r="W25">
            <v>1824.954</v>
          </cell>
        </row>
        <row r="26">
          <cell r="W26">
            <v>5100.2240000000002</v>
          </cell>
        </row>
        <row r="27">
          <cell r="W27">
            <v>1434.1369999999999</v>
          </cell>
        </row>
        <row r="28">
          <cell r="W28">
            <v>1409.231</v>
          </cell>
        </row>
        <row r="29">
          <cell r="W29">
            <v>2390.8589999999999</v>
          </cell>
        </row>
        <row r="30">
          <cell r="W30">
            <v>701.45600000000002</v>
          </cell>
        </row>
        <row r="31">
          <cell r="W31">
            <v>2257.5540000000001</v>
          </cell>
        </row>
        <row r="32">
          <cell r="W32">
            <v>2929.5529999999999</v>
          </cell>
        </row>
        <row r="33">
          <cell r="W33">
            <v>4423.0929999999998</v>
          </cell>
        </row>
        <row r="34">
          <cell r="W34">
            <v>74.361999999999995</v>
          </cell>
        </row>
      </sheetData>
      <sheetData sheetId="20">
        <row r="1">
          <cell r="Z1" t="str">
            <v>שווי הוגן (באלפי ש"ח)</v>
          </cell>
        </row>
        <row r="2">
          <cell r="Z2">
            <v>24.87</v>
          </cell>
        </row>
        <row r="3">
          <cell r="Z3"/>
        </row>
        <row r="4">
          <cell r="Z4"/>
        </row>
        <row r="5">
          <cell r="Z5"/>
        </row>
        <row r="6">
          <cell r="Z6"/>
        </row>
        <row r="7">
          <cell r="Z7"/>
        </row>
        <row r="8">
          <cell r="Z8"/>
        </row>
        <row r="9">
          <cell r="Z9"/>
        </row>
        <row r="10">
          <cell r="Z10"/>
        </row>
        <row r="11">
          <cell r="Z11"/>
        </row>
        <row r="12">
          <cell r="Z12"/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  <row r="19">
          <cell r="Z19"/>
        </row>
      </sheetData>
      <sheetData sheetId="21">
        <row r="1">
          <cell r="Z1" t="str">
            <v>שווי הוגן (בש"ח)</v>
          </cell>
        </row>
        <row r="2">
          <cell r="Z2"/>
        </row>
        <row r="3">
          <cell r="Z3"/>
        </row>
        <row r="4">
          <cell r="Z4"/>
        </row>
        <row r="5">
          <cell r="Z5"/>
        </row>
        <row r="6">
          <cell r="Z6"/>
        </row>
        <row r="7">
          <cell r="Z7"/>
        </row>
        <row r="8">
          <cell r="Z8"/>
        </row>
        <row r="9">
          <cell r="Z9"/>
        </row>
        <row r="10">
          <cell r="Z10"/>
        </row>
        <row r="11">
          <cell r="Z11"/>
        </row>
        <row r="12">
          <cell r="Z12"/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  <row r="19">
          <cell r="Z19"/>
        </row>
      </sheetData>
      <sheetData sheetId="22">
        <row r="1">
          <cell r="R1" t="str">
            <v>שווי הוגן (נטו  באלפי ש"ח)</v>
          </cell>
        </row>
        <row r="2">
          <cell r="R2">
            <v>-3.12</v>
          </cell>
        </row>
        <row r="3">
          <cell r="R3">
            <v>45.54</v>
          </cell>
        </row>
        <row r="4">
          <cell r="R4">
            <v>-2.54</v>
          </cell>
        </row>
        <row r="5">
          <cell r="R5">
            <v>-2010.54</v>
          </cell>
        </row>
        <row r="6">
          <cell r="R6"/>
        </row>
        <row r="7">
          <cell r="R7"/>
        </row>
        <row r="8">
          <cell r="R8"/>
        </row>
        <row r="9">
          <cell r="R9"/>
        </row>
        <row r="10">
          <cell r="R10"/>
        </row>
        <row r="11">
          <cell r="R11"/>
        </row>
        <row r="12">
          <cell r="R12"/>
        </row>
        <row r="13">
          <cell r="R13"/>
        </row>
        <row r="14">
          <cell r="R14"/>
        </row>
        <row r="15">
          <cell r="R15"/>
        </row>
        <row r="16">
          <cell r="R16"/>
        </row>
        <row r="17">
          <cell r="R17"/>
        </row>
        <row r="18">
          <cell r="R18"/>
        </row>
        <row r="19">
          <cell r="R19"/>
        </row>
      </sheetData>
      <sheetData sheetId="23">
        <row r="1">
          <cell r="AT1" t="str">
            <v>שווי הוגן (באלפי ש"ח)</v>
          </cell>
        </row>
        <row r="2">
          <cell r="AT2">
            <v>969.423</v>
          </cell>
        </row>
        <row r="3">
          <cell r="AT3">
            <v>3150</v>
          </cell>
        </row>
        <row r="4">
          <cell r="AT4">
            <v>1800</v>
          </cell>
        </row>
        <row r="5">
          <cell r="AT5">
            <v>7539.12</v>
          </cell>
        </row>
        <row r="6">
          <cell r="AT6"/>
        </row>
        <row r="7">
          <cell r="AT7"/>
        </row>
        <row r="8">
          <cell r="AT8"/>
        </row>
        <row r="9">
          <cell r="AT9"/>
        </row>
        <row r="10">
          <cell r="AT10"/>
        </row>
        <row r="11">
          <cell r="AT11"/>
        </row>
        <row r="12">
          <cell r="AT12"/>
        </row>
        <row r="13">
          <cell r="AT13"/>
        </row>
        <row r="14">
          <cell r="AT14"/>
        </row>
        <row r="15">
          <cell r="AT15"/>
        </row>
        <row r="16">
          <cell r="AT16"/>
        </row>
        <row r="17">
          <cell r="AT17"/>
        </row>
        <row r="18">
          <cell r="AT18"/>
        </row>
        <row r="19">
          <cell r="AT19"/>
        </row>
      </sheetData>
      <sheetData sheetId="24">
        <row r="1">
          <cell r="AB1" t="str">
            <v>שווי הוגן (באלפי ש"ח)</v>
          </cell>
        </row>
        <row r="2">
          <cell r="AB2"/>
        </row>
        <row r="3">
          <cell r="AB3"/>
        </row>
        <row r="4">
          <cell r="AB4"/>
        </row>
        <row r="5">
          <cell r="AB5"/>
        </row>
        <row r="6">
          <cell r="AB6"/>
        </row>
        <row r="7">
          <cell r="AB7"/>
        </row>
        <row r="8">
          <cell r="AB8"/>
        </row>
        <row r="9">
          <cell r="AB9"/>
        </row>
        <row r="10">
          <cell r="AB10"/>
        </row>
        <row r="11">
          <cell r="AB11"/>
        </row>
        <row r="12">
          <cell r="AB12"/>
        </row>
        <row r="13">
          <cell r="AB13"/>
        </row>
        <row r="14">
          <cell r="AB14"/>
        </row>
        <row r="15">
          <cell r="AB15"/>
        </row>
        <row r="16">
          <cell r="AB16"/>
        </row>
        <row r="17">
          <cell r="AB17"/>
        </row>
        <row r="18">
          <cell r="AB18"/>
        </row>
        <row r="19">
          <cell r="AB19"/>
        </row>
      </sheetData>
      <sheetData sheetId="25">
        <row r="1">
          <cell r="T1" t="str">
            <v>שווי הוגן (באלפי ש"ח)</v>
          </cell>
        </row>
        <row r="2">
          <cell r="T2"/>
        </row>
        <row r="3">
          <cell r="T3"/>
        </row>
        <row r="4">
          <cell r="T4"/>
        </row>
        <row r="5">
          <cell r="T5"/>
        </row>
        <row r="6">
          <cell r="T6"/>
        </row>
        <row r="7">
          <cell r="T7"/>
        </row>
        <row r="8">
          <cell r="T8"/>
        </row>
        <row r="9">
          <cell r="T9"/>
        </row>
        <row r="10">
          <cell r="T10"/>
        </row>
        <row r="11">
          <cell r="T11"/>
        </row>
        <row r="12">
          <cell r="T12"/>
        </row>
        <row r="13">
          <cell r="T13"/>
        </row>
        <row r="14">
          <cell r="T14"/>
        </row>
        <row r="15">
          <cell r="T15"/>
        </row>
        <row r="16">
          <cell r="T16"/>
        </row>
        <row r="17">
          <cell r="T17"/>
        </row>
        <row r="18">
          <cell r="T18"/>
        </row>
        <row r="19">
          <cell r="T19"/>
        </row>
      </sheetData>
      <sheetData sheetId="26">
        <row r="1">
          <cell r="S1" t="str">
            <v>שווי הוגן (באלפי ש"ח)</v>
          </cell>
        </row>
        <row r="2">
          <cell r="S2"/>
        </row>
        <row r="3">
          <cell r="S3"/>
        </row>
        <row r="4">
          <cell r="S4"/>
        </row>
        <row r="5">
          <cell r="S5"/>
        </row>
        <row r="6">
          <cell r="S6"/>
        </row>
        <row r="7">
          <cell r="S7"/>
        </row>
        <row r="8">
          <cell r="S8"/>
        </row>
        <row r="9">
          <cell r="S9"/>
        </row>
        <row r="10">
          <cell r="S10"/>
        </row>
        <row r="11">
          <cell r="S11"/>
        </row>
        <row r="12">
          <cell r="S12"/>
        </row>
        <row r="13">
          <cell r="S13"/>
        </row>
        <row r="14">
          <cell r="S14"/>
        </row>
        <row r="15">
          <cell r="S15"/>
        </row>
        <row r="16">
          <cell r="S16"/>
        </row>
        <row r="17">
          <cell r="S17"/>
        </row>
        <row r="18">
          <cell r="S18"/>
        </row>
        <row r="19">
          <cell r="S19"/>
        </row>
      </sheetData>
      <sheetData sheetId="27">
        <row r="1">
          <cell r="U1" t="str">
            <v>שווי הוגן (באלפי ש"ח)</v>
          </cell>
        </row>
        <row r="2">
          <cell r="U2"/>
        </row>
        <row r="3">
          <cell r="U3"/>
        </row>
        <row r="4">
          <cell r="U4"/>
        </row>
        <row r="5">
          <cell r="U5"/>
        </row>
        <row r="6">
          <cell r="U6"/>
        </row>
        <row r="7">
          <cell r="U7"/>
        </row>
        <row r="8">
          <cell r="U8"/>
        </row>
        <row r="9">
          <cell r="U9"/>
        </row>
        <row r="10">
          <cell r="U10"/>
        </row>
        <row r="11">
          <cell r="U11"/>
        </row>
        <row r="12">
          <cell r="U12"/>
        </row>
        <row r="13">
          <cell r="U13"/>
        </row>
        <row r="14">
          <cell r="U14"/>
        </row>
        <row r="15">
          <cell r="U15"/>
        </row>
        <row r="16">
          <cell r="U16"/>
        </row>
        <row r="17">
          <cell r="U17"/>
        </row>
        <row r="18">
          <cell r="U18"/>
        </row>
        <row r="19">
          <cell r="U19"/>
        </row>
      </sheetData>
      <sheetData sheetId="28">
        <row r="1">
          <cell r="N1" t="str">
            <v>שווי הוגן (באלפי ש"ח)</v>
          </cell>
        </row>
        <row r="2">
          <cell r="N2">
            <v>-283.19900000000001</v>
          </cell>
        </row>
        <row r="3">
          <cell r="N3">
            <v>-11.047000000000001</v>
          </cell>
        </row>
        <row r="4">
          <cell r="N4">
            <v>54.322000000000003</v>
          </cell>
        </row>
        <row r="5">
          <cell r="N5">
            <v>-3.806</v>
          </cell>
        </row>
        <row r="6">
          <cell r="N6">
            <v>-1.034</v>
          </cell>
        </row>
        <row r="7">
          <cell r="N7"/>
        </row>
        <row r="8">
          <cell r="N8"/>
        </row>
        <row r="9">
          <cell r="N9"/>
        </row>
        <row r="10">
          <cell r="N10"/>
        </row>
        <row r="11">
          <cell r="N11"/>
        </row>
        <row r="12">
          <cell r="N12"/>
        </row>
        <row r="13">
          <cell r="N13"/>
        </row>
        <row r="14">
          <cell r="N14"/>
        </row>
        <row r="15">
          <cell r="N15"/>
        </row>
        <row r="16">
          <cell r="N16"/>
        </row>
        <row r="17">
          <cell r="N17"/>
        </row>
        <row r="18">
          <cell r="N18"/>
        </row>
        <row r="19">
          <cell r="N19"/>
        </row>
      </sheetData>
      <sheetData sheetId="29"/>
      <sheetData sheetId="30">
        <row r="1">
          <cell r="O1" t="str">
            <v>יתרת המחויבות לתקופת הדיווח (באלפי ש"ח)</v>
          </cell>
        </row>
        <row r="2">
          <cell r="O2">
            <v>310.80917977400009</v>
          </cell>
        </row>
        <row r="3">
          <cell r="O3">
            <v>1112.6677590000002</v>
          </cell>
        </row>
        <row r="4">
          <cell r="O4">
            <v>383.34657900000013</v>
          </cell>
        </row>
        <row r="5">
          <cell r="O5">
            <v>145.40062370200013</v>
          </cell>
        </row>
        <row r="6">
          <cell r="O6">
            <v>1296.855</v>
          </cell>
        </row>
        <row r="7">
          <cell r="O7">
            <v>992.803</v>
          </cell>
        </row>
        <row r="8">
          <cell r="O8">
            <v>702.51999000000001</v>
          </cell>
        </row>
        <row r="9">
          <cell r="O9">
            <v>232.74600300000048</v>
          </cell>
        </row>
        <row r="10">
          <cell r="O10">
            <v>324.94671741000002</v>
          </cell>
        </row>
        <row r="11">
          <cell r="O11">
            <v>62.019585198000073</v>
          </cell>
        </row>
        <row r="12">
          <cell r="O12">
            <v>61.509019797999997</v>
          </cell>
        </row>
        <row r="13">
          <cell r="O13">
            <v>58.944841409999995</v>
          </cell>
        </row>
        <row r="14">
          <cell r="O14">
            <v>1688.4831959600001</v>
          </cell>
        </row>
        <row r="15">
          <cell r="O15">
            <v>157.17506700000027</v>
          </cell>
        </row>
        <row r="16">
          <cell r="O16">
            <v>3026.1190470000001</v>
          </cell>
        </row>
        <row r="17">
          <cell r="O17">
            <v>2108.7691535400004</v>
          </cell>
        </row>
        <row r="18">
          <cell r="O18">
            <v>561.75247800000011</v>
          </cell>
        </row>
        <row r="19">
          <cell r="O19">
            <v>1943.448108</v>
          </cell>
        </row>
        <row r="20">
          <cell r="O20">
            <v>2215.3935231</v>
          </cell>
        </row>
        <row r="21">
          <cell r="O21">
            <v>1268.6624999999999</v>
          </cell>
        </row>
        <row r="22">
          <cell r="O22">
            <v>2800</v>
          </cell>
        </row>
        <row r="23">
          <cell r="O23">
            <v>3495.87</v>
          </cell>
        </row>
        <row r="24">
          <cell r="O24">
            <v>2559.4843049999995</v>
          </cell>
        </row>
        <row r="25">
          <cell r="O25">
            <v>247.77799999999999</v>
          </cell>
        </row>
        <row r="26">
          <cell r="O26">
            <v>2740.3110000000001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>
      <c r="A1" s="35" t="s">
        <v>856</v>
      </c>
      <c r="B1" s="36"/>
      <c r="C1" s="36"/>
      <c r="D1" s="36"/>
    </row>
    <row r="2" spans="1:4"/>
    <row r="3" spans="1:4">
      <c r="A3" t="s">
        <v>507</v>
      </c>
      <c r="D3" s="112" t="s">
        <v>807</v>
      </c>
    </row>
    <row r="4" spans="1:4"/>
    <row r="5" spans="1:4">
      <c r="A5" t="s">
        <v>597</v>
      </c>
      <c r="D5" s="112" t="s">
        <v>598</v>
      </c>
    </row>
    <row r="6" spans="1:4"/>
    <row r="7" spans="1:4">
      <c r="A7" t="s">
        <v>587</v>
      </c>
      <c r="D7" s="112" t="s">
        <v>515</v>
      </c>
    </row>
    <row r="8" spans="1:4">
      <c r="D8" s="34"/>
    </row>
    <row r="9" spans="1:4">
      <c r="A9" t="s">
        <v>588</v>
      </c>
      <c r="D9" s="112">
        <v>2024</v>
      </c>
    </row>
    <row r="10" spans="1:4"/>
    <row r="11" spans="1:4">
      <c r="A11" t="s">
        <v>572</v>
      </c>
      <c r="D11" s="112" t="s">
        <v>542</v>
      </c>
    </row>
    <row r="12" spans="1:4"/>
    <row r="13" spans="1:4">
      <c r="A13" t="s">
        <v>509</v>
      </c>
      <c r="D13" s="113">
        <f>IFERROR(VLOOKUP(D11,'File Name Info'!A35:B130,2,0),"תא מחושב")</f>
        <v>520030941</v>
      </c>
    </row>
    <row r="14" spans="1:4"/>
    <row r="15" spans="1:4" ht="15">
      <c r="A15" s="20" t="s">
        <v>371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520030941_gm_0224.xlxs</v>
      </c>
    </row>
    <row r="16" spans="1:4" ht="15">
      <c r="A16" s="20"/>
      <c r="D16" s="34"/>
    </row>
    <row r="17" spans="1:4" ht="15">
      <c r="A17" s="20" t="s">
        <v>437</v>
      </c>
      <c r="B17" s="17" t="s">
        <v>345</v>
      </c>
      <c r="C17" s="17"/>
      <c r="D17" s="114" t="s">
        <v>1211</v>
      </c>
    </row>
    <row r="18" spans="1:4">
      <c r="A18" s="15"/>
      <c r="B18" s="18"/>
      <c r="C18" s="18"/>
      <c r="D18" s="19"/>
    </row>
    <row r="19" spans="1:4">
      <c r="A19" s="15"/>
      <c r="B19" s="17" t="s">
        <v>346</v>
      </c>
      <c r="C19" s="17"/>
      <c r="D19" s="114" t="s">
        <v>1212</v>
      </c>
    </row>
    <row r="20" spans="1:4">
      <c r="A20" s="15"/>
      <c r="B20" s="18"/>
      <c r="C20" s="18"/>
      <c r="D20" s="19"/>
    </row>
    <row r="21" spans="1:4">
      <c r="A21" s="15"/>
      <c r="B21" s="17" t="s">
        <v>347</v>
      </c>
      <c r="C21" s="17"/>
      <c r="D21" s="114" t="s">
        <v>1212</v>
      </c>
    </row>
    <row r="22" spans="1:4">
      <c r="A22" s="15"/>
      <c r="B22" s="16"/>
      <c r="C22" s="16"/>
    </row>
    <row r="23" spans="1:4" ht="28.5">
      <c r="A23" s="152" t="s">
        <v>415</v>
      </c>
      <c r="D23" s="151" t="s">
        <v>508</v>
      </c>
    </row>
  </sheetData>
  <conditionalFormatting sqref="D16">
    <cfRule type="containsText" dxfId="11" priority="21" operator="containsText" text="Please fill in data">
      <formula>NOT(ISERROR(SEARCH("Please fill in data",D16)))</formula>
    </cfRule>
  </conditionalFormatting>
  <conditionalFormatting sqref="D3">
    <cfRule type="containsText" dxfId="10" priority="16" operator="containsText" text="Please fill in data">
      <formula>NOT(ISERROR(SEARCH("Please fill in data",D3)))</formula>
    </cfRule>
  </conditionalFormatting>
  <conditionalFormatting sqref="D7">
    <cfRule type="containsText" dxfId="9" priority="9" operator="containsText" text="Please fill in data">
      <formula>NOT(ISERROR(SEARCH("Please fill in data",D7)))</formula>
    </cfRule>
  </conditionalFormatting>
  <conditionalFormatting sqref="D8">
    <cfRule type="containsText" dxfId="8" priority="14" operator="containsText" text="Please fill in data">
      <formula>NOT(ISERROR(SEARCH("Please fill in data",D8)))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9">
    <cfRule type="containsText" dxfId="6" priority="8" operator="containsText" text="Please fill in data">
      <formula>NOT(ISERROR(SEARCH("Please fill in data",D9)))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F15" sqref="F15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16384" width="9" style="3" hidden="1"/>
  </cols>
  <sheetData>
    <row r="1" spans="1:25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609</v>
      </c>
      <c r="L1" s="22" t="s">
        <v>5</v>
      </c>
      <c r="M1" s="22" t="s">
        <v>738</v>
      </c>
      <c r="N1" s="22" t="s">
        <v>9</v>
      </c>
      <c r="O1" s="22" t="s">
        <v>666</v>
      </c>
      <c r="P1" s="22" t="s">
        <v>606</v>
      </c>
      <c r="Q1" s="22" t="s">
        <v>396</v>
      </c>
      <c r="R1" s="22" t="s">
        <v>23</v>
      </c>
      <c r="S1" s="22" t="s">
        <v>613</v>
      </c>
      <c r="T1" s="22" t="s">
        <v>773</v>
      </c>
      <c r="U1" s="22" t="s">
        <v>11</v>
      </c>
      <c r="V1" s="22" t="s">
        <v>15</v>
      </c>
      <c r="W1" s="22" t="s">
        <v>1153</v>
      </c>
      <c r="X1" s="22" t="s">
        <v>19</v>
      </c>
      <c r="Y1" s="22" t="s">
        <v>30</v>
      </c>
    </row>
    <row r="2" spans="1:25" s="9" customFormat="1">
      <c r="A2" s="168" t="s">
        <v>1213</v>
      </c>
      <c r="B2" s="168">
        <v>378</v>
      </c>
      <c r="C2" s="168" t="s">
        <v>1904</v>
      </c>
      <c r="D2" s="168" t="s">
        <v>1905</v>
      </c>
      <c r="E2" s="162" t="s">
        <v>1271</v>
      </c>
      <c r="F2" s="168" t="s">
        <v>1906</v>
      </c>
      <c r="G2" s="19" t="s">
        <v>1907</v>
      </c>
      <c r="H2" s="162" t="s">
        <v>76</v>
      </c>
      <c r="I2" s="162" t="s">
        <v>61</v>
      </c>
      <c r="J2" s="162" t="s">
        <v>53</v>
      </c>
      <c r="K2" s="168" t="s">
        <v>805</v>
      </c>
      <c r="L2" s="162" t="s">
        <v>311</v>
      </c>
      <c r="M2" s="168" t="s">
        <v>1907</v>
      </c>
      <c r="N2" s="168" t="s">
        <v>637</v>
      </c>
      <c r="O2" s="168" t="s">
        <v>1908</v>
      </c>
      <c r="P2" s="168" t="s">
        <v>62</v>
      </c>
      <c r="Q2" s="162" t="s">
        <v>1217</v>
      </c>
      <c r="R2" s="173">
        <v>285</v>
      </c>
      <c r="S2" s="173">
        <v>0</v>
      </c>
      <c r="T2" s="169">
        <v>77850</v>
      </c>
      <c r="U2" s="169">
        <v>1</v>
      </c>
      <c r="V2" s="169">
        <v>52.1</v>
      </c>
      <c r="W2" s="169">
        <v>40.56</v>
      </c>
      <c r="X2" s="171">
        <v>0.91936108157881902</v>
      </c>
      <c r="Y2" s="171">
        <v>6.3260525919500997E-5</v>
      </c>
    </row>
    <row r="3" spans="1:25" s="9" customFormat="1">
      <c r="A3" s="168" t="s">
        <v>1213</v>
      </c>
      <c r="B3" s="168">
        <v>378</v>
      </c>
      <c r="C3" s="168" t="s">
        <v>1909</v>
      </c>
      <c r="D3" s="168" t="s">
        <v>1910</v>
      </c>
      <c r="E3" s="162" t="s">
        <v>1271</v>
      </c>
      <c r="F3" s="168" t="s">
        <v>1911</v>
      </c>
      <c r="G3" s="168" t="s">
        <v>1912</v>
      </c>
      <c r="H3" s="162" t="s">
        <v>76</v>
      </c>
      <c r="I3" s="162" t="s">
        <v>61</v>
      </c>
      <c r="J3" s="162" t="s">
        <v>53</v>
      </c>
      <c r="K3" s="168" t="s">
        <v>805</v>
      </c>
      <c r="L3" s="162" t="s">
        <v>311</v>
      </c>
      <c r="M3" s="168" t="s">
        <v>1912</v>
      </c>
      <c r="N3" s="168" t="s">
        <v>253</v>
      </c>
      <c r="O3" s="168" t="s">
        <v>1913</v>
      </c>
      <c r="P3" s="168" t="s">
        <v>62</v>
      </c>
      <c r="Q3" s="162" t="s">
        <v>1217</v>
      </c>
      <c r="R3" s="173">
        <v>1415</v>
      </c>
      <c r="S3" s="173">
        <v>0</v>
      </c>
      <c r="T3" s="169">
        <v>8614</v>
      </c>
      <c r="U3" s="169">
        <v>1</v>
      </c>
      <c r="V3" s="169">
        <v>41.3</v>
      </c>
      <c r="W3" s="169">
        <v>3.5579999999999998</v>
      </c>
      <c r="X3" s="171">
        <v>8.0638918421180997E-2</v>
      </c>
      <c r="Y3" s="171">
        <v>5.5487016919872696E-6</v>
      </c>
    </row>
    <row r="4" spans="1:25">
      <c r="A4" s="23"/>
      <c r="B4" s="23"/>
      <c r="C4" s="23"/>
      <c r="D4" s="23"/>
      <c r="E4" s="21"/>
      <c r="F4" s="23"/>
      <c r="G4" s="23"/>
      <c r="H4" s="21"/>
      <c r="I4" s="21"/>
      <c r="J4" s="21"/>
      <c r="K4" s="23"/>
      <c r="L4" s="21"/>
      <c r="M4" s="23"/>
      <c r="N4" s="23"/>
      <c r="O4" s="23"/>
      <c r="P4" s="23"/>
      <c r="Q4" s="21"/>
      <c r="R4" s="21"/>
      <c r="S4" s="21"/>
      <c r="T4" s="23"/>
      <c r="U4" s="23"/>
      <c r="V4" s="23"/>
      <c r="W4" s="23"/>
      <c r="X4" s="23"/>
      <c r="Y4" s="23"/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 customFormat="1">
      <c r="H21" s="46"/>
      <c r="L21" s="46"/>
    </row>
    <row r="22" spans="1:25">
      <c r="L22" s="5"/>
    </row>
    <row r="23" spans="1:25">
      <c r="H23" s="43"/>
    </row>
    <row r="24" spans="1:25">
      <c r="H24" s="43"/>
    </row>
    <row r="25" spans="1:25">
      <c r="H25" s="43"/>
    </row>
    <row r="26" spans="1:25">
      <c r="H26" s="43"/>
    </row>
    <row r="27" spans="1:25">
      <c r="H27" s="43"/>
    </row>
    <row r="28" spans="1:25">
      <c r="H28" s="4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16384" width="9" style="3" hidden="1"/>
  </cols>
  <sheetData>
    <row r="1" spans="1:24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9</v>
      </c>
      <c r="N1" s="22" t="s">
        <v>10</v>
      </c>
      <c r="O1" s="22" t="s">
        <v>666</v>
      </c>
      <c r="P1" s="22" t="s">
        <v>606</v>
      </c>
      <c r="Q1" s="22" t="s">
        <v>396</v>
      </c>
      <c r="R1" s="22" t="s">
        <v>23</v>
      </c>
      <c r="S1" s="22" t="s">
        <v>773</v>
      </c>
      <c r="T1" s="22" t="s">
        <v>11</v>
      </c>
      <c r="U1" s="22" t="s">
        <v>15</v>
      </c>
      <c r="V1" s="22" t="s">
        <v>1153</v>
      </c>
      <c r="W1" s="22" t="s">
        <v>19</v>
      </c>
      <c r="X1" s="22" t="s">
        <v>30</v>
      </c>
    </row>
    <row r="2" spans="1:24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1"/>
      <c r="M2" s="23"/>
      <c r="N2" s="23"/>
      <c r="O2" s="23"/>
      <c r="P2" s="23"/>
      <c r="Q2" s="21"/>
      <c r="R2" s="21"/>
      <c r="S2" s="23"/>
      <c r="T2" s="23"/>
      <c r="U2" s="23"/>
      <c r="V2" s="23"/>
      <c r="W2" s="23"/>
      <c r="X2" s="23"/>
    </row>
    <row r="3" spans="1:24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1"/>
      <c r="M3" s="23"/>
      <c r="N3" s="23"/>
      <c r="O3" s="23"/>
      <c r="P3" s="23"/>
      <c r="Q3" s="21"/>
      <c r="R3" s="21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1"/>
      <c r="M4" s="23"/>
      <c r="N4" s="23"/>
      <c r="O4" s="23"/>
      <c r="P4" s="23"/>
      <c r="Q4" s="21"/>
      <c r="R4" s="21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1"/>
      <c r="M5" s="23"/>
      <c r="N5" s="23"/>
      <c r="O5" s="23"/>
      <c r="P5" s="23"/>
      <c r="Q5" s="21"/>
      <c r="R5" s="21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3" customFormat="1">
      <c r="E21" s="42"/>
      <c r="H21" s="46"/>
      <c r="L21" s="46"/>
    </row>
    <row r="22" spans="1:24">
      <c r="L22" s="5"/>
    </row>
    <row r="23" spans="1:24">
      <c r="H23" s="43"/>
    </row>
    <row r="24" spans="1:24">
      <c r="H24" s="43"/>
    </row>
    <row r="25" spans="1:24">
      <c r="H25" s="43"/>
    </row>
    <row r="26" spans="1:24">
      <c r="H26" s="43"/>
    </row>
    <row r="27" spans="1:24">
      <c r="H27" s="43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16384" width="9" style="3" hidden="1"/>
  </cols>
  <sheetData>
    <row r="1" spans="1:20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5</v>
      </c>
      <c r="L1" s="22" t="s">
        <v>10</v>
      </c>
      <c r="M1" s="22" t="s">
        <v>606</v>
      </c>
      <c r="N1" s="22" t="s">
        <v>396</v>
      </c>
      <c r="O1" s="22" t="s">
        <v>773</v>
      </c>
      <c r="P1" s="22" t="s">
        <v>11</v>
      </c>
      <c r="Q1" s="22" t="s">
        <v>15</v>
      </c>
      <c r="R1" s="22" t="s">
        <v>1153</v>
      </c>
      <c r="S1" s="22" t="s">
        <v>19</v>
      </c>
      <c r="T1" s="22" t="s">
        <v>30</v>
      </c>
    </row>
    <row r="2" spans="1:20">
      <c r="A2" s="23"/>
      <c r="B2" s="23"/>
      <c r="E2" s="21"/>
      <c r="F2" s="23"/>
      <c r="G2" s="23"/>
      <c r="H2" s="21"/>
      <c r="I2" s="21"/>
      <c r="J2" s="21"/>
      <c r="K2" s="21"/>
      <c r="L2" s="24"/>
      <c r="M2" s="23"/>
      <c r="N2" s="21"/>
      <c r="O2" s="23"/>
      <c r="P2" s="23"/>
      <c r="Q2" s="23"/>
      <c r="R2" s="23"/>
      <c r="S2" s="23"/>
      <c r="T2" s="23"/>
    </row>
    <row r="3" spans="1:20">
      <c r="A3" s="23"/>
      <c r="B3" s="23"/>
      <c r="E3" s="21"/>
      <c r="F3" s="23"/>
      <c r="G3" s="23"/>
      <c r="H3" s="21"/>
      <c r="I3" s="21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</row>
    <row r="4" spans="1:20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3" customFormat="1">
      <c r="E21" s="42"/>
      <c r="H21" s="46"/>
      <c r="K21" s="46"/>
    </row>
    <row r="22" spans="1:20">
      <c r="K22" s="5"/>
    </row>
    <row r="23" spans="1:20">
      <c r="H23" s="43"/>
    </row>
    <row r="24" spans="1:20">
      <c r="H24" s="43"/>
    </row>
    <row r="25" spans="1:20">
      <c r="H25" s="43"/>
    </row>
    <row r="26" spans="1:20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16384" width="9" style="3" hidden="1"/>
  </cols>
  <sheetData>
    <row r="1" spans="1:2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10</v>
      </c>
      <c r="O1" s="22" t="s">
        <v>606</v>
      </c>
      <c r="P1" s="22" t="s">
        <v>13</v>
      </c>
      <c r="Q1" s="22" t="s">
        <v>14</v>
      </c>
      <c r="R1" s="22" t="s">
        <v>621</v>
      </c>
      <c r="S1" s="22" t="s">
        <v>6</v>
      </c>
      <c r="T1" s="22" t="s">
        <v>8</v>
      </c>
      <c r="U1" s="22" t="s">
        <v>1146</v>
      </c>
      <c r="V1" s="22" t="s">
        <v>396</v>
      </c>
      <c r="W1" s="22" t="s">
        <v>773</v>
      </c>
      <c r="X1" s="22" t="s">
        <v>11</v>
      </c>
      <c r="Y1" s="22" t="s">
        <v>15</v>
      </c>
      <c r="Z1" s="22" t="s">
        <v>1153</v>
      </c>
      <c r="AA1" s="22" t="s">
        <v>19</v>
      </c>
      <c r="AB1" s="22" t="s">
        <v>30</v>
      </c>
    </row>
    <row r="2" spans="1:28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1"/>
      <c r="N2" s="24"/>
      <c r="O2" s="23"/>
      <c r="P2" s="23"/>
      <c r="Q2" s="23"/>
      <c r="R2" s="23"/>
      <c r="S2" s="23"/>
      <c r="T2" s="23"/>
      <c r="U2" s="23"/>
      <c r="V2" s="21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1"/>
      <c r="N3" s="24"/>
      <c r="O3" s="23"/>
      <c r="P3" s="23"/>
      <c r="Q3" s="23"/>
      <c r="R3" s="23"/>
      <c r="S3" s="23"/>
      <c r="T3" s="23"/>
      <c r="U3" s="23"/>
      <c r="V3" s="21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3" customFormat="1">
      <c r="E21" s="42"/>
      <c r="H21" s="46"/>
      <c r="M21" s="46"/>
      <c r="N21" s="24"/>
    </row>
    <row r="22" spans="1:28">
      <c r="M22" s="5"/>
    </row>
    <row r="23" spans="1:28">
      <c r="H23" s="43"/>
    </row>
    <row r="24" spans="1:28">
      <c r="H24" s="43"/>
    </row>
    <row r="25" spans="1:28">
      <c r="H25" s="43"/>
    </row>
    <row r="26" spans="1:28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16384" width="9" hidden="1"/>
  </cols>
  <sheetData>
    <row r="1" spans="1:25" ht="51">
      <c r="A1" s="22" t="s">
        <v>651</v>
      </c>
      <c r="B1" s="22" t="s">
        <v>0</v>
      </c>
      <c r="C1" s="22" t="s">
        <v>724</v>
      </c>
      <c r="D1" s="22" t="s">
        <v>1145</v>
      </c>
      <c r="E1" s="22" t="s">
        <v>29</v>
      </c>
      <c r="F1" s="22" t="s">
        <v>28</v>
      </c>
      <c r="G1" s="22" t="s">
        <v>1</v>
      </c>
      <c r="H1" s="22" t="s">
        <v>604</v>
      </c>
      <c r="I1" s="22" t="s">
        <v>605</v>
      </c>
      <c r="J1" s="22" t="s">
        <v>12</v>
      </c>
      <c r="K1" s="22" t="s">
        <v>6</v>
      </c>
      <c r="L1" s="22" t="s">
        <v>8</v>
      </c>
      <c r="M1" s="22" t="s">
        <v>396</v>
      </c>
      <c r="N1" s="22" t="s">
        <v>13</v>
      </c>
      <c r="O1" s="22" t="s">
        <v>421</v>
      </c>
      <c r="P1" s="22" t="s">
        <v>14</v>
      </c>
      <c r="Q1" s="22" t="s">
        <v>621</v>
      </c>
      <c r="R1" s="22" t="s">
        <v>773</v>
      </c>
      <c r="S1" s="22" t="s">
        <v>11</v>
      </c>
      <c r="T1" s="22" t="s">
        <v>15</v>
      </c>
      <c r="U1" s="22" t="s">
        <v>1153</v>
      </c>
      <c r="V1" s="22" t="s">
        <v>1154</v>
      </c>
      <c r="W1" s="22" t="s">
        <v>26</v>
      </c>
      <c r="X1" s="22" t="s">
        <v>19</v>
      </c>
      <c r="Y1" s="22" t="s">
        <v>30</v>
      </c>
    </row>
    <row r="2" spans="1:25">
      <c r="A2" s="23"/>
      <c r="B2" s="23"/>
      <c r="C2" s="23"/>
      <c r="D2" s="23"/>
      <c r="E2" s="23"/>
      <c r="F2" s="23"/>
      <c r="G2" s="23"/>
      <c r="H2" s="32"/>
      <c r="I2" s="21"/>
      <c r="J2" s="23"/>
      <c r="K2" s="41"/>
      <c r="L2" s="24"/>
      <c r="M2" s="32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2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2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2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2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2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2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2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2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2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2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2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2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2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2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2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2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2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2"/>
      <c r="I20" s="21"/>
      <c r="L20" s="24"/>
      <c r="W20" s="21"/>
    </row>
    <row r="21" spans="1:25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7000000}">
      <formula1>Country_list</formula1>
    </dataValidation>
    <dataValidation type="list" allowBlank="1" showInputMessage="1" showErrorMessage="1" sqref="F2:F20" xr:uid="{00000000-0002-0000-0D00-000008000000}">
      <formula1>Type_of_Security_ID_Fund</formula1>
    </dataValidation>
    <dataValidation type="list" allowBlank="1" showInputMessage="1" showErrorMessage="1" sqref="J5" xr:uid="{00000000-0002-0000-0D00-000006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6384" width="9" style="3" hidden="1"/>
  </cols>
  <sheetData>
    <row r="1" spans="1:18" ht="51">
      <c r="A1" s="22" t="s">
        <v>651</v>
      </c>
      <c r="B1" s="22" t="s">
        <v>0</v>
      </c>
      <c r="C1" s="22" t="s">
        <v>1</v>
      </c>
      <c r="D1" s="22" t="s">
        <v>1145</v>
      </c>
      <c r="E1" s="22" t="s">
        <v>29</v>
      </c>
      <c r="F1" s="22" t="s">
        <v>12</v>
      </c>
      <c r="G1" s="22" t="s">
        <v>13</v>
      </c>
      <c r="H1" s="22" t="s">
        <v>282</v>
      </c>
      <c r="I1" s="22" t="s">
        <v>421</v>
      </c>
      <c r="J1" s="22" t="s">
        <v>14</v>
      </c>
      <c r="K1" s="22" t="s">
        <v>621</v>
      </c>
      <c r="L1" s="22" t="s">
        <v>773</v>
      </c>
      <c r="M1" s="22" t="s">
        <v>15</v>
      </c>
      <c r="N1" s="22" t="s">
        <v>1153</v>
      </c>
      <c r="O1" s="22" t="s">
        <v>1154</v>
      </c>
      <c r="P1" s="22" t="s">
        <v>26</v>
      </c>
      <c r="Q1" s="22" t="s">
        <v>19</v>
      </c>
      <c r="R1" s="22" t="s">
        <v>30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3" customFormat="1">
      <c r="C21" s="42"/>
      <c r="P21"/>
    </row>
    <row r="22" spans="1:18">
      <c r="C22"/>
      <c r="H22" s="3"/>
    </row>
    <row r="23" spans="1:18">
      <c r="C23"/>
      <c r="H23" s="3"/>
    </row>
    <row r="24" spans="1:18">
      <c r="C24"/>
      <c r="H24" s="3"/>
    </row>
    <row r="25" spans="1:18">
      <c r="C25"/>
    </row>
    <row r="26" spans="1:18">
      <c r="C26"/>
    </row>
    <row r="27" spans="1:18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16384" width="9" style="3" hidden="1"/>
  </cols>
  <sheetData>
    <row r="1" spans="1:7" ht="38.25">
      <c r="A1" s="22" t="s">
        <v>784</v>
      </c>
      <c r="B1" s="22" t="s">
        <v>0</v>
      </c>
      <c r="C1" s="22" t="s">
        <v>1</v>
      </c>
      <c r="D1" s="22" t="s">
        <v>758</v>
      </c>
      <c r="E1" s="22" t="s">
        <v>757</v>
      </c>
      <c r="F1" s="22" t="s">
        <v>1161</v>
      </c>
      <c r="G1" s="22" t="s">
        <v>30</v>
      </c>
    </row>
    <row r="2" spans="1:7">
      <c r="A2" s="23"/>
      <c r="B2" s="23"/>
      <c r="C2" s="24"/>
      <c r="D2" s="140"/>
      <c r="E2" s="42"/>
      <c r="F2" s="42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  <row r="21" spans="1:7">
      <c r="C21"/>
    </row>
    <row r="22" spans="1:7">
      <c r="C22"/>
    </row>
    <row r="23" spans="1:7">
      <c r="C23"/>
    </row>
    <row r="24" spans="1:7">
      <c r="C24"/>
    </row>
    <row r="25" spans="1:7">
      <c r="C25"/>
    </row>
    <row r="26" spans="1:7">
      <c r="C26"/>
    </row>
    <row r="27" spans="1:7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16384" width="9" hidden="1"/>
  </cols>
  <sheetData>
    <row r="1" spans="1:40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606</v>
      </c>
      <c r="N1" s="22" t="s">
        <v>12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282</v>
      </c>
      <c r="U1" s="22" t="s">
        <v>309</v>
      </c>
      <c r="V1" s="22" t="s">
        <v>421</v>
      </c>
      <c r="W1" s="22" t="s">
        <v>14</v>
      </c>
      <c r="X1" s="22" t="s">
        <v>621</v>
      </c>
      <c r="Y1" s="22" t="s">
        <v>925</v>
      </c>
      <c r="Z1" s="22" t="s">
        <v>669</v>
      </c>
      <c r="AA1" s="22" t="s">
        <v>917</v>
      </c>
      <c r="AB1" s="22" t="s">
        <v>372</v>
      </c>
      <c r="AC1" s="22" t="s">
        <v>731</v>
      </c>
      <c r="AD1" s="22" t="s">
        <v>16</v>
      </c>
      <c r="AE1" s="22" t="s">
        <v>1147</v>
      </c>
      <c r="AF1" s="22" t="s">
        <v>773</v>
      </c>
      <c r="AG1" s="22" t="s">
        <v>11</v>
      </c>
      <c r="AH1" s="22" t="s">
        <v>15</v>
      </c>
      <c r="AI1" s="22" t="s">
        <v>1153</v>
      </c>
      <c r="AJ1" s="22" t="s">
        <v>1154</v>
      </c>
      <c r="AK1" s="22" t="s">
        <v>788</v>
      </c>
      <c r="AL1" s="22" t="s">
        <v>26</v>
      </c>
      <c r="AM1" s="22" t="s">
        <v>19</v>
      </c>
      <c r="AN1" s="22" t="s">
        <v>30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1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2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E21"/>
      <c r="L21"/>
      <c r="Y21" s="46"/>
      <c r="Z21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:XFD7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16384" width="9" style="3" hidden="1"/>
  </cols>
  <sheetData>
    <row r="1" spans="1:3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9</v>
      </c>
      <c r="N1" s="22" t="s">
        <v>606</v>
      </c>
      <c r="O1" s="22" t="s">
        <v>12</v>
      </c>
      <c r="P1" s="22" t="s">
        <v>6</v>
      </c>
      <c r="Q1" s="22" t="s">
        <v>8</v>
      </c>
      <c r="R1" s="22" t="s">
        <v>1146</v>
      </c>
      <c r="S1" s="22" t="s">
        <v>396</v>
      </c>
      <c r="T1" s="22" t="s">
        <v>13</v>
      </c>
      <c r="U1" s="22" t="s">
        <v>421</v>
      </c>
      <c r="V1" s="22" t="s">
        <v>621</v>
      </c>
      <c r="W1" s="22" t="s">
        <v>14</v>
      </c>
      <c r="X1" s="22" t="s">
        <v>925</v>
      </c>
      <c r="Y1" s="22" t="s">
        <v>669</v>
      </c>
      <c r="Z1" s="22" t="s">
        <v>917</v>
      </c>
      <c r="AA1" s="22" t="s">
        <v>372</v>
      </c>
      <c r="AB1" s="22" t="s">
        <v>16</v>
      </c>
      <c r="AC1" s="22" t="s">
        <v>1147</v>
      </c>
      <c r="AD1" s="22" t="s">
        <v>773</v>
      </c>
      <c r="AE1" s="22" t="s">
        <v>11</v>
      </c>
      <c r="AF1" s="22" t="s">
        <v>15</v>
      </c>
      <c r="AG1" s="22" t="s">
        <v>1153</v>
      </c>
      <c r="AH1" s="22" t="s">
        <v>1154</v>
      </c>
      <c r="AI1" s="22" t="s">
        <v>788</v>
      </c>
      <c r="AJ1" s="22" t="s">
        <v>26</v>
      </c>
      <c r="AK1" s="22" t="s">
        <v>19</v>
      </c>
      <c r="AL1" s="22" t="s">
        <v>30</v>
      </c>
    </row>
    <row r="2" spans="1:38" s="9" customFormat="1">
      <c r="A2" s="9" t="s">
        <v>1213</v>
      </c>
      <c r="B2" s="168">
        <v>378</v>
      </c>
      <c r="C2" s="168" t="s">
        <v>1914</v>
      </c>
      <c r="D2" s="168" t="s">
        <v>1915</v>
      </c>
      <c r="E2" s="162" t="s">
        <v>1271</v>
      </c>
      <c r="F2" s="168" t="s">
        <v>1916</v>
      </c>
      <c r="G2" s="168" t="s">
        <v>1917</v>
      </c>
      <c r="H2" s="168" t="s">
        <v>76</v>
      </c>
      <c r="I2" s="168" t="s">
        <v>229</v>
      </c>
      <c r="J2" s="162" t="s">
        <v>53</v>
      </c>
      <c r="K2" s="162" t="s">
        <v>53</v>
      </c>
      <c r="L2" s="168" t="s">
        <v>102</v>
      </c>
      <c r="M2" s="168" t="s">
        <v>257</v>
      </c>
      <c r="N2" s="168" t="s">
        <v>62</v>
      </c>
      <c r="O2" s="168" t="s">
        <v>1918</v>
      </c>
      <c r="P2" s="168" t="s">
        <v>1280</v>
      </c>
      <c r="Q2" s="168" t="s">
        <v>65</v>
      </c>
      <c r="R2" s="168" t="s">
        <v>57</v>
      </c>
      <c r="S2" s="162" t="s">
        <v>1217</v>
      </c>
      <c r="T2" s="169">
        <v>0.67</v>
      </c>
      <c r="U2" s="168" t="s">
        <v>1919</v>
      </c>
      <c r="V2" s="171">
        <v>2.2780000000000002E-2</v>
      </c>
      <c r="W2" s="161">
        <v>7.7499999999999999E-2</v>
      </c>
      <c r="X2" s="162" t="s">
        <v>620</v>
      </c>
      <c r="Y2" s="162" t="s">
        <v>62</v>
      </c>
      <c r="Z2" s="168" t="s">
        <v>775</v>
      </c>
      <c r="AA2" s="168" t="s">
        <v>1920</v>
      </c>
      <c r="AB2" s="9" t="s">
        <v>1921</v>
      </c>
      <c r="AC2" s="179">
        <v>45473</v>
      </c>
      <c r="AD2" s="169">
        <v>72284.22</v>
      </c>
      <c r="AE2" s="169">
        <v>1</v>
      </c>
      <c r="AF2" s="169">
        <v>147.52000000000001</v>
      </c>
      <c r="AG2" s="169">
        <v>106.634</v>
      </c>
      <c r="AH2" s="168"/>
      <c r="AI2" s="168"/>
      <c r="AJ2" s="168" t="s">
        <v>17</v>
      </c>
      <c r="AK2" s="161">
        <v>0.13041673504684401</v>
      </c>
      <c r="AL2" s="161">
        <v>1.6631478574387999E-4</v>
      </c>
    </row>
    <row r="3" spans="1:38" s="9" customFormat="1">
      <c r="A3" s="168" t="s">
        <v>1213</v>
      </c>
      <c r="B3" s="168">
        <v>378</v>
      </c>
      <c r="C3" s="168" t="s">
        <v>1922</v>
      </c>
      <c r="D3" s="168" t="s">
        <v>1923</v>
      </c>
      <c r="E3" s="162" t="s">
        <v>1271</v>
      </c>
      <c r="F3" s="168" t="s">
        <v>1924</v>
      </c>
      <c r="G3" s="168" t="s">
        <v>1925</v>
      </c>
      <c r="H3" s="168" t="s">
        <v>78</v>
      </c>
      <c r="I3" s="168" t="s">
        <v>228</v>
      </c>
      <c r="J3" s="162" t="s">
        <v>53</v>
      </c>
      <c r="K3" s="162" t="s">
        <v>53</v>
      </c>
      <c r="L3" s="168" t="s">
        <v>102</v>
      </c>
      <c r="M3" s="168" t="s">
        <v>263</v>
      </c>
      <c r="N3" s="168" t="s">
        <v>62</v>
      </c>
      <c r="O3" s="168" t="s">
        <v>1926</v>
      </c>
      <c r="P3" s="168" t="s">
        <v>1469</v>
      </c>
      <c r="Q3" s="168" t="s">
        <v>102</v>
      </c>
      <c r="R3" s="168" t="s">
        <v>64</v>
      </c>
      <c r="S3" s="162" t="s">
        <v>1217</v>
      </c>
      <c r="T3" s="169">
        <v>0</v>
      </c>
      <c r="U3" s="168" t="s">
        <v>1927</v>
      </c>
      <c r="V3" s="171">
        <v>0</v>
      </c>
      <c r="W3" s="161">
        <v>0</v>
      </c>
      <c r="X3" s="162" t="s">
        <v>619</v>
      </c>
      <c r="Y3" s="162" t="s">
        <v>55</v>
      </c>
      <c r="Z3" s="168" t="s">
        <v>102</v>
      </c>
      <c r="AA3" s="168" t="s">
        <v>305</v>
      </c>
      <c r="AB3" s="9" t="s">
        <v>1928</v>
      </c>
      <c r="AC3" s="179">
        <v>45473</v>
      </c>
      <c r="AD3" s="169">
        <v>6066.16</v>
      </c>
      <c r="AE3" s="169">
        <v>1</v>
      </c>
      <c r="AF3" s="169">
        <v>0</v>
      </c>
      <c r="AG3" s="169">
        <v>0</v>
      </c>
      <c r="AH3" s="168"/>
      <c r="AI3" s="168"/>
      <c r="AJ3" s="168" t="s">
        <v>17</v>
      </c>
      <c r="AK3" s="161">
        <v>7.4191265977171093E-11</v>
      </c>
      <c r="AL3" s="161">
        <v>9.4612892284325498E-14</v>
      </c>
    </row>
    <row r="4" spans="1:38" s="9" customFormat="1">
      <c r="A4" s="168" t="s">
        <v>1213</v>
      </c>
      <c r="B4" s="168">
        <v>378</v>
      </c>
      <c r="C4" s="168" t="s">
        <v>1922</v>
      </c>
      <c r="D4" s="168" t="s">
        <v>1923</v>
      </c>
      <c r="E4" s="162" t="s">
        <v>1271</v>
      </c>
      <c r="F4" s="168" t="s">
        <v>1929</v>
      </c>
      <c r="G4" s="168" t="s">
        <v>1930</v>
      </c>
      <c r="H4" s="168" t="s">
        <v>76</v>
      </c>
      <c r="I4" s="168" t="s">
        <v>229</v>
      </c>
      <c r="J4" s="162" t="s">
        <v>53</v>
      </c>
      <c r="K4" s="162" t="s">
        <v>53</v>
      </c>
      <c r="L4" s="168" t="s">
        <v>102</v>
      </c>
      <c r="M4" s="168" t="s">
        <v>263</v>
      </c>
      <c r="N4" s="168" t="s">
        <v>62</v>
      </c>
      <c r="O4" s="9" t="s">
        <v>1926</v>
      </c>
      <c r="P4" s="168" t="s">
        <v>1469</v>
      </c>
      <c r="Q4" s="168" t="s">
        <v>102</v>
      </c>
      <c r="R4" s="168" t="s">
        <v>64</v>
      </c>
      <c r="S4" s="168" t="s">
        <v>1217</v>
      </c>
      <c r="T4" s="169">
        <v>0</v>
      </c>
      <c r="U4" s="168" t="s">
        <v>1927</v>
      </c>
      <c r="V4" s="171">
        <v>0</v>
      </c>
      <c r="W4" s="161">
        <v>0</v>
      </c>
      <c r="X4" s="162" t="s">
        <v>619</v>
      </c>
      <c r="Y4" s="162" t="s">
        <v>55</v>
      </c>
      <c r="Z4" s="168" t="s">
        <v>102</v>
      </c>
      <c r="AA4" s="168" t="s">
        <v>305</v>
      </c>
      <c r="AB4" s="9" t="s">
        <v>1928</v>
      </c>
      <c r="AC4" s="179">
        <v>45473</v>
      </c>
      <c r="AD4" s="159">
        <v>4467.8500000000004</v>
      </c>
      <c r="AE4" s="169">
        <v>1</v>
      </c>
      <c r="AF4" s="169">
        <v>0</v>
      </c>
      <c r="AG4" s="169">
        <v>0</v>
      </c>
      <c r="AH4" s="168"/>
      <c r="AI4" s="168"/>
      <c r="AJ4" s="168" t="s">
        <v>17</v>
      </c>
      <c r="AK4" s="161">
        <v>5.4643373682214793E-11</v>
      </c>
      <c r="AL4" s="161">
        <v>6.9684316073516603E-14</v>
      </c>
    </row>
    <row r="5" spans="1:38" s="9" customFormat="1">
      <c r="A5" s="168" t="s">
        <v>1213</v>
      </c>
      <c r="B5" s="168">
        <v>378</v>
      </c>
      <c r="C5" s="168" t="s">
        <v>1931</v>
      </c>
      <c r="D5" s="168" t="s">
        <v>1932</v>
      </c>
      <c r="E5" s="162" t="s">
        <v>1271</v>
      </c>
      <c r="F5" s="168" t="s">
        <v>1933</v>
      </c>
      <c r="G5" s="168" t="s">
        <v>1934</v>
      </c>
      <c r="H5" s="168" t="s">
        <v>76</v>
      </c>
      <c r="I5" s="168" t="s">
        <v>228</v>
      </c>
      <c r="J5" s="162" t="s">
        <v>53</v>
      </c>
      <c r="K5" s="162" t="s">
        <v>53</v>
      </c>
      <c r="L5" s="168" t="s">
        <v>102</v>
      </c>
      <c r="M5" s="168" t="s">
        <v>635</v>
      </c>
      <c r="N5" s="168" t="s">
        <v>62</v>
      </c>
      <c r="O5" s="168" t="s">
        <v>1926</v>
      </c>
      <c r="P5" s="168" t="s">
        <v>1362</v>
      </c>
      <c r="Q5" s="168" t="s">
        <v>70</v>
      </c>
      <c r="R5" s="168" t="s">
        <v>57</v>
      </c>
      <c r="S5" s="162" t="s">
        <v>1217</v>
      </c>
      <c r="T5" s="169">
        <v>1.92</v>
      </c>
      <c r="U5" s="168" t="s">
        <v>1935</v>
      </c>
      <c r="V5" s="171">
        <v>5.3120000000000001E-2</v>
      </c>
      <c r="W5" s="161">
        <v>3.1E-2</v>
      </c>
      <c r="X5" s="162" t="s">
        <v>620</v>
      </c>
      <c r="Y5" s="162" t="s">
        <v>62</v>
      </c>
      <c r="Z5" s="168" t="s">
        <v>775</v>
      </c>
      <c r="AA5" s="168" t="s">
        <v>1920</v>
      </c>
      <c r="AB5" s="9" t="s">
        <v>1921</v>
      </c>
      <c r="AC5" s="179">
        <v>45473</v>
      </c>
      <c r="AD5" s="169">
        <v>574550.67000000004</v>
      </c>
      <c r="AE5" s="169">
        <v>1</v>
      </c>
      <c r="AF5" s="169">
        <v>96.05</v>
      </c>
      <c r="AG5" s="159">
        <v>551.85599999999999</v>
      </c>
      <c r="AJ5" s="168" t="s">
        <v>17</v>
      </c>
      <c r="AK5" s="161">
        <v>0.67493915810176897</v>
      </c>
      <c r="AL5" s="161">
        <v>8.6072053122270898E-4</v>
      </c>
    </row>
    <row r="6" spans="1:38" s="9" customFormat="1">
      <c r="A6" s="168" t="s">
        <v>1213</v>
      </c>
      <c r="B6" s="168">
        <v>378</v>
      </c>
      <c r="C6" s="168" t="s">
        <v>1936</v>
      </c>
      <c r="D6" s="168" t="s">
        <v>1937</v>
      </c>
      <c r="E6" s="162" t="s">
        <v>1271</v>
      </c>
      <c r="F6" s="168" t="s">
        <v>1938</v>
      </c>
      <c r="G6" s="168" t="s">
        <v>1939</v>
      </c>
      <c r="H6" s="168" t="s">
        <v>76</v>
      </c>
      <c r="I6" s="168" t="s">
        <v>229</v>
      </c>
      <c r="J6" s="162" t="s">
        <v>53</v>
      </c>
      <c r="K6" s="162" t="s">
        <v>53</v>
      </c>
      <c r="L6" s="168" t="s">
        <v>102</v>
      </c>
      <c r="M6" s="168" t="s">
        <v>258</v>
      </c>
      <c r="N6" s="168" t="s">
        <v>62</v>
      </c>
      <c r="O6" s="168" t="s">
        <v>1926</v>
      </c>
      <c r="P6" s="168" t="s">
        <v>1381</v>
      </c>
      <c r="Q6" s="168" t="s">
        <v>65</v>
      </c>
      <c r="R6" s="168" t="s">
        <v>57</v>
      </c>
      <c r="S6" s="162" t="s">
        <v>1217</v>
      </c>
      <c r="T6" s="169">
        <v>1.38</v>
      </c>
      <c r="U6" s="168" t="s">
        <v>1940</v>
      </c>
      <c r="V6" s="171">
        <v>2.521E-2</v>
      </c>
      <c r="W6" s="161">
        <v>5.6000000000000001E-2</v>
      </c>
      <c r="X6" s="162" t="s">
        <v>620</v>
      </c>
      <c r="Y6" s="162" t="s">
        <v>62</v>
      </c>
      <c r="Z6" s="168" t="s">
        <v>775</v>
      </c>
      <c r="AA6" s="168" t="s">
        <v>1920</v>
      </c>
      <c r="AB6" s="9" t="s">
        <v>1921</v>
      </c>
      <c r="AC6" s="179">
        <v>45473</v>
      </c>
      <c r="AD6" s="169">
        <v>29599.64</v>
      </c>
      <c r="AE6" s="169">
        <v>1</v>
      </c>
      <c r="AF6" s="169">
        <v>143</v>
      </c>
      <c r="AG6" s="159">
        <v>42.326999999999998</v>
      </c>
      <c r="AJ6" s="168" t="s">
        <v>17</v>
      </c>
      <c r="AK6" s="161">
        <v>5.1768000062938899E-2</v>
      </c>
      <c r="AL6" s="161">
        <v>6.6017477249099603E-5</v>
      </c>
    </row>
    <row r="7" spans="1:38" s="9" customFormat="1">
      <c r="A7" s="168" t="s">
        <v>1213</v>
      </c>
      <c r="B7" s="168">
        <v>378</v>
      </c>
      <c r="C7" s="168" t="s">
        <v>1941</v>
      </c>
      <c r="D7" s="168" t="s">
        <v>1942</v>
      </c>
      <c r="E7" s="162" t="s">
        <v>1271</v>
      </c>
      <c r="F7" s="168" t="s">
        <v>1943</v>
      </c>
      <c r="G7" s="168" t="s">
        <v>1944</v>
      </c>
      <c r="H7" s="168" t="s">
        <v>76</v>
      </c>
      <c r="I7" s="168" t="s">
        <v>228</v>
      </c>
      <c r="J7" s="162" t="s">
        <v>53</v>
      </c>
      <c r="K7" s="162" t="s">
        <v>53</v>
      </c>
      <c r="L7" s="168" t="s">
        <v>102</v>
      </c>
      <c r="M7" s="168" t="s">
        <v>638</v>
      </c>
      <c r="N7" s="168" t="s">
        <v>62</v>
      </c>
      <c r="O7" s="168" t="s">
        <v>1926</v>
      </c>
      <c r="P7" s="168" t="s">
        <v>1412</v>
      </c>
      <c r="Q7" s="168" t="s">
        <v>70</v>
      </c>
      <c r="R7" s="168" t="s">
        <v>57</v>
      </c>
      <c r="S7" s="162" t="s">
        <v>1217</v>
      </c>
      <c r="T7" s="169">
        <v>1.18</v>
      </c>
      <c r="U7" s="168" t="s">
        <v>1945</v>
      </c>
      <c r="V7" s="171">
        <v>5.0270000000000002E-2</v>
      </c>
      <c r="W7" s="161">
        <v>2.5000000000000001E-2</v>
      </c>
      <c r="X7" s="162" t="s">
        <v>620</v>
      </c>
      <c r="Y7" s="162" t="s">
        <v>55</v>
      </c>
      <c r="Z7" s="168" t="s">
        <v>775</v>
      </c>
      <c r="AA7" s="168" t="s">
        <v>1920</v>
      </c>
      <c r="AB7" s="9" t="s">
        <v>1921</v>
      </c>
      <c r="AC7" s="179">
        <v>45473</v>
      </c>
      <c r="AD7" s="169">
        <v>119338.99</v>
      </c>
      <c r="AE7" s="169">
        <v>1</v>
      </c>
      <c r="AF7" s="169">
        <v>97.89</v>
      </c>
      <c r="AG7" s="169">
        <v>116.821</v>
      </c>
      <c r="AH7" s="168"/>
      <c r="AI7" s="168"/>
      <c r="AJ7" s="168" t="s">
        <v>17</v>
      </c>
      <c r="AK7" s="161">
        <v>0.14287610665961401</v>
      </c>
      <c r="AL7" s="161">
        <v>1.8220368006052599E-4</v>
      </c>
    </row>
    <row r="8" spans="1:3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3"/>
      <c r="R8" s="23"/>
      <c r="S8" s="21"/>
      <c r="T8" s="23"/>
      <c r="U8" s="23"/>
      <c r="V8" s="23"/>
      <c r="W8"/>
      <c r="X8" s="21"/>
      <c r="Y8" s="21"/>
      <c r="Z8" s="23"/>
      <c r="AA8" s="23"/>
      <c r="AC8" s="23"/>
      <c r="AD8" s="23"/>
      <c r="AE8" s="23"/>
      <c r="AF8" s="23"/>
      <c r="AG8" s="23"/>
      <c r="AH8" s="23"/>
      <c r="AI8" s="23"/>
      <c r="AJ8" s="24"/>
    </row>
    <row r="9" spans="1:3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3"/>
      <c r="R9" s="23"/>
      <c r="S9" s="21"/>
      <c r="T9" s="23"/>
      <c r="U9" s="23"/>
      <c r="V9" s="23"/>
      <c r="W9"/>
      <c r="X9" s="21"/>
      <c r="Y9" s="21"/>
      <c r="Z9" s="23"/>
      <c r="AA9" s="23"/>
      <c r="AC9" s="23"/>
      <c r="AD9" s="23"/>
      <c r="AE9" s="23"/>
      <c r="AF9" s="23"/>
      <c r="AG9" s="23"/>
      <c r="AH9" s="23"/>
      <c r="AI9" s="23"/>
      <c r="AJ9" s="24"/>
    </row>
    <row r="10" spans="1:3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3"/>
      <c r="R10" s="23"/>
      <c r="S10" s="21"/>
      <c r="T10" s="23"/>
      <c r="U10" s="23"/>
      <c r="V10" s="23"/>
      <c r="W10"/>
      <c r="X10" s="21"/>
      <c r="Y10" s="21"/>
      <c r="Z10" s="23"/>
      <c r="AA10" s="23"/>
      <c r="AC10" s="23"/>
      <c r="AD10" s="23"/>
      <c r="AE10" s="23"/>
      <c r="AF10" s="23"/>
      <c r="AG10" s="23"/>
      <c r="AH10" s="23"/>
      <c r="AI10" s="23"/>
      <c r="AJ10" s="24"/>
    </row>
    <row r="11" spans="1:3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3"/>
      <c r="R11" s="23"/>
      <c r="S11" s="21"/>
      <c r="T11" s="23"/>
      <c r="U11" s="23"/>
      <c r="V11" s="23"/>
      <c r="W11"/>
      <c r="X11" s="21"/>
      <c r="Y11" s="21"/>
      <c r="Z11" s="23"/>
      <c r="AA11" s="23"/>
      <c r="AC11" s="23"/>
      <c r="AD11" s="23"/>
      <c r="AE11" s="23"/>
      <c r="AF11" s="23"/>
      <c r="AG11" s="23"/>
      <c r="AH11" s="23"/>
      <c r="AI11" s="23"/>
      <c r="AJ11" s="24"/>
    </row>
    <row r="12" spans="1:3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W12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W1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W14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W15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W16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W17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W18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W19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W20"/>
      <c r="X20" s="21"/>
      <c r="Y20" s="21"/>
      <c r="AA20" s="23"/>
      <c r="AJ20" s="24"/>
    </row>
    <row r="21" spans="1:36" customFormat="1">
      <c r="L21" s="43"/>
      <c r="X21" s="46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R2:R20 P4" xr:uid="{00000000-0002-0000-1100-000005000000}">
      <formula1>What_is_rated</formula1>
    </dataValidation>
    <dataValidation type="list" allowBlank="1" showInputMessage="1" showErrorMessage="1" sqref="X2:X20 V4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4C12113-812C-4567-8D1C-BE35ECFE11C8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F4986F16-CAB2-4B34-A167-25DABFE4F34B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I8:I20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F15" sqref="F15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16384" width="9" style="3" hidden="1"/>
  </cols>
  <sheetData>
    <row r="1" spans="1:26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9</v>
      </c>
      <c r="N1" s="22" t="s">
        <v>606</v>
      </c>
      <c r="O1" s="22" t="s">
        <v>12</v>
      </c>
      <c r="P1" s="22" t="s">
        <v>396</v>
      </c>
      <c r="Q1" s="22" t="s">
        <v>917</v>
      </c>
      <c r="R1" s="22" t="s">
        <v>372</v>
      </c>
      <c r="S1" s="22" t="s">
        <v>16</v>
      </c>
      <c r="T1" s="22" t="s">
        <v>1147</v>
      </c>
      <c r="U1" s="22" t="s">
        <v>773</v>
      </c>
      <c r="V1" s="22" t="s">
        <v>11</v>
      </c>
      <c r="W1" s="22" t="s">
        <v>15</v>
      </c>
      <c r="X1" s="22" t="s">
        <v>1153</v>
      </c>
      <c r="Y1" s="22" t="s">
        <v>19</v>
      </c>
      <c r="Z1" s="22" t="s">
        <v>30</v>
      </c>
    </row>
    <row r="2" spans="1:26" s="9" customFormat="1">
      <c r="A2" s="168" t="s">
        <v>1213</v>
      </c>
      <c r="B2" s="168">
        <v>378</v>
      </c>
      <c r="C2" s="168" t="s">
        <v>1946</v>
      </c>
      <c r="D2" s="168" t="s">
        <v>1947</v>
      </c>
      <c r="E2" s="162" t="s">
        <v>1271</v>
      </c>
      <c r="F2" s="168" t="s">
        <v>1946</v>
      </c>
      <c r="G2" s="168" t="s">
        <v>1948</v>
      </c>
      <c r="H2" s="162" t="s">
        <v>76</v>
      </c>
      <c r="I2" s="168" t="s">
        <v>465</v>
      </c>
      <c r="J2" s="162" t="s">
        <v>53</v>
      </c>
      <c r="K2" s="162" t="s">
        <v>53</v>
      </c>
      <c r="L2" s="168" t="s">
        <v>102</v>
      </c>
      <c r="M2" s="168" t="s">
        <v>266</v>
      </c>
      <c r="N2" s="168" t="s">
        <v>62</v>
      </c>
      <c r="O2" s="168" t="s">
        <v>1949</v>
      </c>
      <c r="P2" s="162" t="s">
        <v>1217</v>
      </c>
      <c r="Q2" s="168" t="s">
        <v>102</v>
      </c>
      <c r="R2" s="168" t="s">
        <v>305</v>
      </c>
      <c r="S2" s="168" t="s">
        <v>1950</v>
      </c>
      <c r="T2" s="179">
        <v>45473</v>
      </c>
      <c r="U2" s="169">
        <v>1755</v>
      </c>
      <c r="V2" s="169">
        <v>1</v>
      </c>
      <c r="W2" s="169">
        <v>0</v>
      </c>
      <c r="X2" s="169">
        <v>0</v>
      </c>
      <c r="Y2" s="171">
        <v>0.83531651594478795</v>
      </c>
      <c r="Z2" s="171">
        <v>2.73724441753912E-14</v>
      </c>
    </row>
    <row r="3" spans="1:26" s="9" customFormat="1">
      <c r="A3" s="168" t="s">
        <v>1213</v>
      </c>
      <c r="B3" s="168">
        <v>378</v>
      </c>
      <c r="C3" s="168" t="s">
        <v>1951</v>
      </c>
      <c r="D3" s="168" t="s">
        <v>1952</v>
      </c>
      <c r="E3" s="162" t="s">
        <v>1271</v>
      </c>
      <c r="F3" s="168" t="s">
        <v>1953</v>
      </c>
      <c r="G3" s="168" t="s">
        <v>1954</v>
      </c>
      <c r="H3" s="162" t="s">
        <v>76</v>
      </c>
      <c r="I3" s="168" t="s">
        <v>465</v>
      </c>
      <c r="J3" s="162" t="s">
        <v>53</v>
      </c>
      <c r="K3" s="162" t="s">
        <v>53</v>
      </c>
      <c r="L3" s="168" t="s">
        <v>102</v>
      </c>
      <c r="M3" s="168" t="s">
        <v>635</v>
      </c>
      <c r="N3" s="168" t="s">
        <v>62</v>
      </c>
      <c r="O3" s="168" t="s">
        <v>1955</v>
      </c>
      <c r="P3" s="162" t="s">
        <v>1217</v>
      </c>
      <c r="Q3" s="168" t="s">
        <v>102</v>
      </c>
      <c r="R3" s="168" t="s">
        <v>305</v>
      </c>
      <c r="S3" s="168" t="s">
        <v>1956</v>
      </c>
      <c r="T3" s="179">
        <v>45473</v>
      </c>
      <c r="U3" s="169">
        <v>346</v>
      </c>
      <c r="V3" s="169">
        <v>1</v>
      </c>
      <c r="W3" s="169">
        <v>0</v>
      </c>
      <c r="X3" s="169">
        <v>0</v>
      </c>
      <c r="Y3" s="171">
        <v>0.16468348405521199</v>
      </c>
      <c r="Z3" s="171">
        <v>5.3965046636384E-15</v>
      </c>
    </row>
    <row r="4" spans="1:26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P4" s="21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1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1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1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  <row r="21" spans="1:26" customFormat="1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CCD5FBDE-79BD-4C3B-9C04-1916B68270BF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142EFD89-DBE5-4785-A4E6-575B47F800BB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I4:I20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33" activePane="bottomRight" state="frozen"/>
      <selection pane="topRight" activeCell="F1" sqref="F1"/>
      <selection pane="bottomLeft" activeCell="A33" sqref="A33"/>
      <selection pane="bottomRight" activeCell="D24" sqref="D24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16384" width="2.375" style="7" hidden="1"/>
  </cols>
  <sheetData>
    <row r="1" spans="1:5" ht="18.75" customHeight="1">
      <c r="A1" s="54"/>
      <c r="B1" s="55"/>
      <c r="C1" s="116" t="s">
        <v>921</v>
      </c>
      <c r="D1" s="115"/>
      <c r="E1" s="55"/>
    </row>
    <row r="2" spans="1:5" ht="25.5">
      <c r="A2" s="54"/>
      <c r="B2" s="55" t="s">
        <v>17</v>
      </c>
      <c r="C2" s="55" t="s">
        <v>27</v>
      </c>
      <c r="D2" s="55" t="s">
        <v>26</v>
      </c>
      <c r="E2" s="55" t="s">
        <v>918</v>
      </c>
    </row>
    <row r="3" spans="1:5">
      <c r="A3" s="57" t="s">
        <v>31</v>
      </c>
      <c r="B3" s="153">
        <f>SUM('[1]מזומנים ושווי מזומנים'!O:O)</f>
        <v>17336.456999999999</v>
      </c>
      <c r="C3" s="58"/>
      <c r="D3" s="153"/>
      <c r="E3" s="154">
        <f>SUM('[1]מזומנים ושווי מזומנים'!O:O)/B30</f>
        <v>2.6764387638168938E-2</v>
      </c>
    </row>
    <row r="4" spans="1:5">
      <c r="A4" s="57" t="s">
        <v>40</v>
      </c>
      <c r="B4" s="153">
        <f>SUM('[1]איגרות חוב ממשלתיות'!U:U)</f>
        <v>137905.78099999996</v>
      </c>
      <c r="C4" s="58"/>
      <c r="D4" s="153"/>
      <c r="E4" s="154">
        <f>SUM('[1]איגרות חוב ממשלתיות'!U:U)/B30</f>
        <v>0.21290185072004231</v>
      </c>
    </row>
    <row r="5" spans="1:5">
      <c r="A5" s="57" t="s">
        <v>32</v>
      </c>
      <c r="B5" s="153">
        <f>SUM('[1]ניירות ערך מסחריים'!AD:AD)</f>
        <v>0</v>
      </c>
      <c r="C5" s="58"/>
      <c r="D5" s="153"/>
      <c r="E5" s="154">
        <f>SUM('[1]ניירות ערך מסחריים'!AD:AD)/B30</f>
        <v>0</v>
      </c>
    </row>
    <row r="6" spans="1:5">
      <c r="A6" s="57" t="s">
        <v>33</v>
      </c>
      <c r="B6" s="153">
        <f>SUM('[1]איגרות חוב'!AD:AD)</f>
        <v>75696.834999999934</v>
      </c>
      <c r="C6" s="58"/>
      <c r="D6" s="153"/>
      <c r="E6" s="154">
        <f>SUM('[1]איגרות חוב'!AD:AD)/B30</f>
        <v>0.11686236899053321</v>
      </c>
    </row>
    <row r="7" spans="1:5">
      <c r="A7" s="57" t="s">
        <v>459</v>
      </c>
      <c r="B7" s="153">
        <f>SUM('[1]מניות מבכ ויהש'!U:U)</f>
        <v>98220.527000000002</v>
      </c>
      <c r="C7" s="58"/>
      <c r="D7" s="153"/>
      <c r="E7" s="154">
        <f>SUM('[1]מניות מבכ ויהש'!U:U)/B30</f>
        <v>0.15163491932943615</v>
      </c>
    </row>
    <row r="8" spans="1:5">
      <c r="A8" s="57" t="s">
        <v>34</v>
      </c>
      <c r="B8" s="153">
        <f>SUM('[1]קרנות סל'!T:T)</f>
        <v>215290.79999999996</v>
      </c>
      <c r="C8" s="58"/>
      <c r="D8" s="153"/>
      <c r="E8" s="154">
        <f>SUM('[1]קרנות סל'!T:T)/B30</f>
        <v>0.33237047374394324</v>
      </c>
    </row>
    <row r="9" spans="1:5">
      <c r="A9" s="57" t="s">
        <v>35</v>
      </c>
      <c r="B9" s="153">
        <f>SUM('[1]קרנות נאמנות'!T:T)</f>
        <v>11045.349</v>
      </c>
      <c r="C9" s="58"/>
      <c r="D9" s="153"/>
      <c r="E9" s="154">
        <f>SUM('[1]קרנות נאמנות'!T:T)/B30</f>
        <v>1.7052042538729897E-2</v>
      </c>
    </row>
    <row r="10" spans="1:5">
      <c r="A10" s="57" t="s">
        <v>36</v>
      </c>
      <c r="B10" s="153">
        <f>SUM('[1]כתבי אופציה'!W:W)</f>
        <v>44.118000000000002</v>
      </c>
      <c r="C10" s="58"/>
      <c r="D10" s="153"/>
      <c r="E10" s="154">
        <f>SUM('[1]כתבי אופציה'!W:W)/B30</f>
        <v>6.8110298074210751E-5</v>
      </c>
    </row>
    <row r="11" spans="1:5">
      <c r="A11" s="57" t="s">
        <v>37</v>
      </c>
      <c r="B11" s="153">
        <f>SUM([1]אופציות!V:V)</f>
        <v>0</v>
      </c>
      <c r="C11" s="58"/>
      <c r="D11" s="153"/>
      <c r="E11" s="154">
        <f>SUM([1]אופציות!V:V)/B30</f>
        <v>0</v>
      </c>
    </row>
    <row r="12" spans="1:5">
      <c r="A12" s="57" t="s">
        <v>38</v>
      </c>
      <c r="B12" s="153">
        <f>SUM('[1]חוזים עתידיים'!R:R)</f>
        <v>0</v>
      </c>
      <c r="C12" s="58"/>
      <c r="D12" s="153"/>
      <c r="E12" s="154">
        <f>SUM('[1]חוזים עתידיים'!R:R)/B30</f>
        <v>0</v>
      </c>
    </row>
    <row r="13" spans="1:5">
      <c r="A13" s="57" t="s">
        <v>39</v>
      </c>
      <c r="B13" s="153">
        <f>SUM('[1]מוצרים מובנים'!Z:Z)</f>
        <v>0</v>
      </c>
      <c r="C13" s="58"/>
      <c r="D13" s="153"/>
      <c r="E13" s="154">
        <f>SUM('[1]מוצרים מובנים'!Z:Z)/B30</f>
        <v>0</v>
      </c>
    </row>
    <row r="14" spans="1:5">
      <c r="A14" s="57" t="s">
        <v>41</v>
      </c>
      <c r="B14" s="153">
        <f>SUM('[1]לא סחיר איגרות חוב ממשלתיות'!U:U)</f>
        <v>0</v>
      </c>
      <c r="C14" s="58"/>
      <c r="D14" s="153"/>
      <c r="E14" s="154">
        <f>SUM('[1]לא סחיר איגרות חוב ממשלתיות'!U:U)/B30</f>
        <v>0</v>
      </c>
    </row>
    <row r="15" spans="1:5">
      <c r="A15" s="57" t="s">
        <v>42</v>
      </c>
      <c r="B15" s="153">
        <f>SUM('[1]לא סחיר איגרות חוב מיועדות'!N:N)</f>
        <v>0</v>
      </c>
      <c r="C15" s="58"/>
      <c r="D15" s="153"/>
      <c r="E15" s="154">
        <f>SUM('[1]לא סחיר איגרות חוב מיועדות'!N:N)/B30</f>
        <v>0</v>
      </c>
    </row>
    <row r="16" spans="1:5" s="119" customFormat="1">
      <c r="A16" s="59" t="s">
        <v>667</v>
      </c>
      <c r="B16" s="153">
        <f>SUM('[1]אפיק השקעה מובטח תשואה'!F:F)</f>
        <v>0</v>
      </c>
      <c r="C16" s="58"/>
      <c r="D16" s="153"/>
      <c r="E16" s="154">
        <f>SUM('[1]אפיק השקעה מובטח תשואה'!F:F)/B30</f>
        <v>0</v>
      </c>
    </row>
    <row r="17" spans="1:5">
      <c r="A17" s="59" t="s">
        <v>43</v>
      </c>
      <c r="B17" s="153">
        <f>SUM('[1]לא סחיר ניירות ערך מסחריים'!AI:AI)</f>
        <v>0</v>
      </c>
      <c r="C17" s="58"/>
      <c r="D17" s="153"/>
      <c r="E17" s="154">
        <f>SUM('[1]לא סחיר ניירות ערך מסחריים'!AI:AI)/B30</f>
        <v>0</v>
      </c>
    </row>
    <row r="18" spans="1:5">
      <c r="A18" s="57" t="s">
        <v>44</v>
      </c>
      <c r="B18" s="153">
        <f>SUM('[1]לא סחיר איגרות חוב'!AG:AG)</f>
        <v>817.63800000000003</v>
      </c>
      <c r="C18" s="58"/>
      <c r="D18" s="153"/>
      <c r="E18" s="154">
        <f>SUM('[1]לא סחיר איגרות חוב'!AG:AG)/B30</f>
        <v>1.2622867740333091E-3</v>
      </c>
    </row>
    <row r="19" spans="1:5">
      <c r="A19" s="57" t="s">
        <v>462</v>
      </c>
      <c r="B19" s="153">
        <f>SUM('[1]לא סחיר מניות מבכ ויהש'!X:X)</f>
        <v>0</v>
      </c>
      <c r="C19" s="58"/>
      <c r="D19" s="153"/>
      <c r="E19" s="154">
        <f>SUM('[1]לא סחיר מניות מבכ ויהש'!X:X)/B30</f>
        <v>0</v>
      </c>
    </row>
    <row r="20" spans="1:5">
      <c r="A20" s="57" t="s">
        <v>45</v>
      </c>
      <c r="B20" s="153">
        <f>SUM('[1]קרנות השקעה'!W:W)</f>
        <v>80117.963999999993</v>
      </c>
      <c r="C20" s="58"/>
      <c r="D20" s="153"/>
      <c r="E20" s="154">
        <f>SUM('[1]קרנות השקעה'!W:W)/B30</f>
        <v>0.12368780110473923</v>
      </c>
    </row>
    <row r="21" spans="1:5">
      <c r="A21" s="57" t="s">
        <v>46</v>
      </c>
      <c r="B21" s="153">
        <f>SUM('[1]לא סחיר כתבי אופציה'!Z:Z)</f>
        <v>24.87</v>
      </c>
      <c r="C21" s="58"/>
      <c r="D21" s="153"/>
      <c r="E21" s="154">
        <f>SUM('[1]לא סחיר כתבי אופציה'!Z:Z)/B30</f>
        <v>3.8394830071753512E-5</v>
      </c>
    </row>
    <row r="22" spans="1:5">
      <c r="A22" s="57" t="s">
        <v>47</v>
      </c>
      <c r="B22" s="153">
        <f>SUM('[1]לא סחיר אופציות'!Z:Z)</f>
        <v>0</v>
      </c>
      <c r="C22" s="58"/>
      <c r="D22" s="153"/>
      <c r="E22" s="154">
        <f>SUM('[1]לא סחיר אופציות'!Z:Z)/B30</f>
        <v>0</v>
      </c>
    </row>
    <row r="23" spans="1:5">
      <c r="A23" s="57" t="s">
        <v>461</v>
      </c>
      <c r="B23" s="153">
        <f>SUM('[1]לא סחיר נגזרים אחרים'!R:R)</f>
        <v>-1970.6599999999999</v>
      </c>
      <c r="C23" s="58"/>
      <c r="D23" s="153"/>
      <c r="E23" s="154">
        <f>SUM('[1]לא סחיר נגזרים אחרים'!R:R)/B30</f>
        <v>-3.0423464346281369E-3</v>
      </c>
    </row>
    <row r="24" spans="1:5">
      <c r="A24" s="57" t="s">
        <v>48</v>
      </c>
      <c r="B24" s="153">
        <f>SUM([1]הלוואות!AT:AT)</f>
        <v>13458.543</v>
      </c>
      <c r="C24" s="58"/>
      <c r="D24" s="153"/>
      <c r="E24" s="154">
        <f>SUM([1]הלוואות!AT:AT)/B30</f>
        <v>2.0777582287832233E-2</v>
      </c>
    </row>
    <row r="25" spans="1:5">
      <c r="A25" s="57" t="s">
        <v>49</v>
      </c>
      <c r="B25" s="153">
        <f>SUM('[1]לא סחיר מוצרים מובנים'!AB:AB)</f>
        <v>0</v>
      </c>
      <c r="C25" s="58"/>
      <c r="D25" s="153"/>
      <c r="E25" s="154">
        <f>SUM('[1]לא סחיר מוצרים מובנים'!AB:AB)/B30</f>
        <v>0</v>
      </c>
    </row>
    <row r="26" spans="1:5">
      <c r="A26" s="57" t="s">
        <v>50</v>
      </c>
      <c r="B26" s="153">
        <f>SUM('[1]פיקדונות מעל 3 חודשים'!T:T)</f>
        <v>0</v>
      </c>
      <c r="C26" s="58"/>
      <c r="D26" s="153"/>
      <c r="E26" s="154">
        <f>SUM('[1]פיקדונות מעל 3 חודשים'!T:T)/B30</f>
        <v>0</v>
      </c>
    </row>
    <row r="27" spans="1:5">
      <c r="A27" s="57" t="s">
        <v>51</v>
      </c>
      <c r="B27" s="153">
        <f>SUM('[1]זכויות מקרקעין'!S:S)</f>
        <v>0</v>
      </c>
      <c r="C27" s="58"/>
      <c r="D27" s="153"/>
      <c r="E27" s="154">
        <f>SUM('[1]זכויות מקרקעין'!S:S)/B30</f>
        <v>0</v>
      </c>
    </row>
    <row r="28" spans="1:5">
      <c r="A28" s="57" t="s">
        <v>506</v>
      </c>
      <c r="B28" s="153">
        <f>SUM('[1]השקעה בחברות מוחזקות'!U:U)</f>
        <v>0</v>
      </c>
      <c r="C28" s="58"/>
      <c r="D28" s="153"/>
      <c r="E28" s="154">
        <f>SUM('[1]השקעה בחברות מוחזקות'!U:U)/B30</f>
        <v>0</v>
      </c>
    </row>
    <row r="29" spans="1:5">
      <c r="A29" s="57" t="s">
        <v>52</v>
      </c>
      <c r="B29" s="153">
        <f>SUM('[1]נכסים אחרים'!N:N)</f>
        <v>-244.76400000000004</v>
      </c>
      <c r="C29" s="58"/>
      <c r="D29" s="153"/>
      <c r="E29" s="154">
        <f>SUM('[1]נכסים אחרים'!N:N)/B30</f>
        <v>-3.7787182097638426E-4</v>
      </c>
    </row>
    <row r="30" spans="1:5">
      <c r="A30" s="56" t="s">
        <v>603</v>
      </c>
      <c r="B30" s="155">
        <f>IF(SUM(B3:B29)=0,0.0001,SUM(B3:B29))</f>
        <v>647743.45799999987</v>
      </c>
      <c r="C30" s="156">
        <f t="shared" ref="C30:E30" si="0">SUM(C3:C29)</f>
        <v>0</v>
      </c>
      <c r="D30" s="155"/>
      <c r="E30" s="157">
        <f t="shared" si="0"/>
        <v>1</v>
      </c>
    </row>
    <row r="31" spans="1:5" s="119" customFormat="1">
      <c r="A31" s="59" t="s">
        <v>755</v>
      </c>
      <c r="B31" s="153"/>
      <c r="C31" s="58"/>
      <c r="D31" s="153"/>
      <c r="E31" s="154"/>
    </row>
    <row r="32" spans="1:5">
      <c r="A32" s="59" t="s">
        <v>756</v>
      </c>
      <c r="B32" s="153">
        <f>SUM('[1]יתרות התחייבות להשקעה'!O:O)</f>
        <v>30497.814675891997</v>
      </c>
      <c r="C32" s="58"/>
      <c r="D32" s="153"/>
      <c r="E32" s="154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4"/>
  <sheetViews>
    <sheetView rightToLeft="1" workbookViewId="0">
      <selection activeCell="F15" sqref="F15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16384" width="9" style="3" hidden="1"/>
  </cols>
  <sheetData>
    <row r="1" spans="1:26" ht="51">
      <c r="A1" s="22" t="s">
        <v>651</v>
      </c>
      <c r="B1" s="22" t="s">
        <v>0</v>
      </c>
      <c r="C1" s="22" t="s">
        <v>780</v>
      </c>
      <c r="D1" s="22" t="s">
        <v>793</v>
      </c>
      <c r="E1" s="22" t="s">
        <v>781</v>
      </c>
      <c r="F1" s="22" t="s">
        <v>747</v>
      </c>
      <c r="G1" s="22" t="s">
        <v>746</v>
      </c>
      <c r="H1" s="22" t="s">
        <v>751</v>
      </c>
      <c r="I1" s="22" t="s">
        <v>1</v>
      </c>
      <c r="J1" s="22" t="s">
        <v>289</v>
      </c>
      <c r="K1" s="22" t="s">
        <v>604</v>
      </c>
      <c r="L1" s="22" t="s">
        <v>739</v>
      </c>
      <c r="M1" s="22" t="s">
        <v>754</v>
      </c>
      <c r="N1" s="22" t="s">
        <v>605</v>
      </c>
      <c r="O1" s="22" t="s">
        <v>606</v>
      </c>
      <c r="P1" s="31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11</v>
      </c>
      <c r="V1" s="120" t="s">
        <v>936</v>
      </c>
      <c r="W1" s="22" t="s">
        <v>1153</v>
      </c>
      <c r="X1" s="22" t="s">
        <v>736</v>
      </c>
      <c r="Y1" s="22" t="s">
        <v>19</v>
      </c>
      <c r="Z1" s="22" t="s">
        <v>30</v>
      </c>
    </row>
    <row r="2" spans="1:26" s="9" customFormat="1">
      <c r="A2" s="168" t="s">
        <v>1213</v>
      </c>
      <c r="B2" s="168">
        <v>378</v>
      </c>
      <c r="C2" s="168" t="s">
        <v>1957</v>
      </c>
      <c r="D2" s="168" t="s">
        <v>1958</v>
      </c>
      <c r="E2" s="168" t="s">
        <v>767</v>
      </c>
      <c r="F2" s="168" t="s">
        <v>1959</v>
      </c>
      <c r="G2" s="168">
        <v>50001050</v>
      </c>
      <c r="H2" s="168" t="s">
        <v>78</v>
      </c>
      <c r="I2" s="9" t="s">
        <v>749</v>
      </c>
      <c r="J2" s="168" t="s">
        <v>391</v>
      </c>
      <c r="K2" s="162" t="s">
        <v>61</v>
      </c>
      <c r="L2" s="168" t="s">
        <v>109</v>
      </c>
      <c r="M2" s="168" t="s">
        <v>53</v>
      </c>
      <c r="N2" s="162" t="s">
        <v>317</v>
      </c>
      <c r="O2" s="168" t="s">
        <v>62</v>
      </c>
      <c r="P2" t="s">
        <v>1960</v>
      </c>
      <c r="Q2" s="162" t="s">
        <v>1217</v>
      </c>
      <c r="R2" s="168" t="s">
        <v>102</v>
      </c>
      <c r="S2" s="168" t="s">
        <v>305</v>
      </c>
      <c r="T2" s="168" t="s">
        <v>1961</v>
      </c>
      <c r="U2" s="169">
        <v>1</v>
      </c>
      <c r="V2" s="169">
        <v>1352.8019999999999</v>
      </c>
      <c r="W2" s="169">
        <v>1352.8019999999999</v>
      </c>
      <c r="X2" s="180">
        <v>1.5151515151515199E-3</v>
      </c>
      <c r="Y2" s="171">
        <v>1.6885127217674701E-2</v>
      </c>
      <c r="Z2" s="171">
        <v>2.1099428618437401E-3</v>
      </c>
    </row>
    <row r="3" spans="1:26" s="9" customFormat="1">
      <c r="A3" s="168" t="s">
        <v>1213</v>
      </c>
      <c r="B3" s="168">
        <v>378</v>
      </c>
      <c r="C3" s="168" t="s">
        <v>1962</v>
      </c>
      <c r="D3" s="9" t="s">
        <v>1963</v>
      </c>
      <c r="E3" s="168" t="s">
        <v>1271</v>
      </c>
      <c r="F3" s="168" t="s">
        <v>1964</v>
      </c>
      <c r="G3" s="168">
        <v>36392</v>
      </c>
      <c r="H3" s="168" t="s">
        <v>78</v>
      </c>
      <c r="I3" s="9" t="s">
        <v>281</v>
      </c>
      <c r="J3" s="168" t="s">
        <v>130</v>
      </c>
      <c r="K3" s="162" t="s">
        <v>53</v>
      </c>
      <c r="L3" s="168" t="s">
        <v>109</v>
      </c>
      <c r="M3" s="168" t="s">
        <v>53</v>
      </c>
      <c r="N3" s="162" t="s">
        <v>53</v>
      </c>
      <c r="O3" s="168" t="s">
        <v>62</v>
      </c>
      <c r="P3" t="s">
        <v>1965</v>
      </c>
      <c r="Q3" s="162" t="s">
        <v>1217</v>
      </c>
      <c r="R3" s="168" t="s">
        <v>303</v>
      </c>
      <c r="S3" s="168" t="s">
        <v>305</v>
      </c>
      <c r="T3" s="168" t="s">
        <v>1961</v>
      </c>
      <c r="U3" s="169">
        <v>1</v>
      </c>
      <c r="V3" s="169">
        <v>5607.201</v>
      </c>
      <c r="W3" s="169">
        <v>5607.201</v>
      </c>
      <c r="X3" s="180">
        <v>1.8484288354898299E-3</v>
      </c>
      <c r="Y3" s="171">
        <v>6.9986810060312293E-2</v>
      </c>
      <c r="Z3" s="171">
        <v>8.7454579646516501E-3</v>
      </c>
    </row>
    <row r="4" spans="1:26" s="9" customFormat="1">
      <c r="A4" s="168" t="s">
        <v>1213</v>
      </c>
      <c r="B4" s="168">
        <v>378</v>
      </c>
      <c r="C4" s="168" t="s">
        <v>1966</v>
      </c>
      <c r="D4" s="9" t="s">
        <v>1967</v>
      </c>
      <c r="E4" s="168" t="s">
        <v>767</v>
      </c>
      <c r="F4" s="168" t="s">
        <v>1968</v>
      </c>
      <c r="G4" s="168">
        <v>500010151</v>
      </c>
      <c r="H4" s="168" t="s">
        <v>78</v>
      </c>
      <c r="I4" s="9" t="s">
        <v>749</v>
      </c>
      <c r="J4" s="168" t="s">
        <v>391</v>
      </c>
      <c r="K4" s="162" t="s">
        <v>61</v>
      </c>
      <c r="L4" s="168" t="s">
        <v>109</v>
      </c>
      <c r="M4" s="168" t="s">
        <v>53</v>
      </c>
      <c r="N4" s="162" t="s">
        <v>317</v>
      </c>
      <c r="O4" s="168" t="s">
        <v>62</v>
      </c>
      <c r="P4" t="s">
        <v>1969</v>
      </c>
      <c r="Q4" s="162" t="s">
        <v>1217</v>
      </c>
      <c r="R4" s="168" t="s">
        <v>102</v>
      </c>
      <c r="S4" s="168" t="s">
        <v>305</v>
      </c>
      <c r="T4" s="168" t="s">
        <v>1970</v>
      </c>
      <c r="U4" s="169">
        <v>1</v>
      </c>
      <c r="V4" s="169">
        <v>1150.7639999999999</v>
      </c>
      <c r="W4" s="169">
        <v>1150.7639999999999</v>
      </c>
      <c r="X4" s="180">
        <v>8.0321285140562296E-4</v>
      </c>
      <c r="Y4" s="171">
        <v>1.4363365222506501E-2</v>
      </c>
      <c r="Z4" s="171">
        <v>1.79482686346356E-3</v>
      </c>
    </row>
    <row r="5" spans="1:26" s="9" customFormat="1">
      <c r="A5" s="168" t="s">
        <v>1213</v>
      </c>
      <c r="B5" s="168">
        <v>378</v>
      </c>
      <c r="C5" s="168" t="s">
        <v>1971</v>
      </c>
      <c r="D5" s="9" t="s">
        <v>1972</v>
      </c>
      <c r="E5" s="168" t="s">
        <v>1271</v>
      </c>
      <c r="F5" s="168" t="s">
        <v>1973</v>
      </c>
      <c r="G5" s="168">
        <v>98707</v>
      </c>
      <c r="H5" s="168" t="s">
        <v>78</v>
      </c>
      <c r="I5" s="9" t="s">
        <v>281</v>
      </c>
      <c r="J5" s="168" t="s">
        <v>130</v>
      </c>
      <c r="K5" s="162" t="s">
        <v>53</v>
      </c>
      <c r="L5" s="168" t="s">
        <v>53</v>
      </c>
      <c r="M5" s="168" t="s">
        <v>53</v>
      </c>
      <c r="N5" s="162" t="s">
        <v>53</v>
      </c>
      <c r="O5" s="168" t="s">
        <v>62</v>
      </c>
      <c r="P5" t="s">
        <v>1949</v>
      </c>
      <c r="Q5" s="162" t="s">
        <v>1217</v>
      </c>
      <c r="R5" s="168" t="s">
        <v>303</v>
      </c>
      <c r="S5" s="168" t="s">
        <v>305</v>
      </c>
      <c r="T5" s="168" t="s">
        <v>1974</v>
      </c>
      <c r="U5" s="169">
        <v>1</v>
      </c>
      <c r="V5" s="169">
        <v>4340.9610000000002</v>
      </c>
      <c r="W5" s="169">
        <v>4340.9610000000002</v>
      </c>
      <c r="X5" s="180">
        <v>2.3333333333333301E-3</v>
      </c>
      <c r="Y5" s="171">
        <v>5.4182118766979197E-2</v>
      </c>
      <c r="Z5" s="171">
        <v>6.7705249275404004E-3</v>
      </c>
    </row>
    <row r="6" spans="1:26" s="9" customFormat="1">
      <c r="A6" s="168" t="s">
        <v>1213</v>
      </c>
      <c r="B6" s="168">
        <v>378</v>
      </c>
      <c r="C6" s="168" t="s">
        <v>1975</v>
      </c>
      <c r="D6" s="9" t="s">
        <v>1976</v>
      </c>
      <c r="E6" s="168" t="s">
        <v>432</v>
      </c>
      <c r="F6" s="168" t="s">
        <v>1977</v>
      </c>
      <c r="G6" s="168">
        <v>50000884</v>
      </c>
      <c r="H6" s="168" t="s">
        <v>78</v>
      </c>
      <c r="I6" s="9" t="s">
        <v>749</v>
      </c>
      <c r="J6" s="168" t="s">
        <v>389</v>
      </c>
      <c r="K6" s="162" t="s">
        <v>53</v>
      </c>
      <c r="L6" s="168" t="s">
        <v>53</v>
      </c>
      <c r="M6" s="168" t="s">
        <v>53</v>
      </c>
      <c r="N6" s="162" t="s">
        <v>53</v>
      </c>
      <c r="O6" s="168" t="s">
        <v>62</v>
      </c>
      <c r="P6" t="s">
        <v>1978</v>
      </c>
      <c r="Q6" s="162" t="s">
        <v>1217</v>
      </c>
      <c r="R6" s="168" t="s">
        <v>102</v>
      </c>
      <c r="S6" s="168" t="s">
        <v>305</v>
      </c>
      <c r="T6" s="168" t="s">
        <v>1979</v>
      </c>
      <c r="U6" s="169">
        <v>1</v>
      </c>
      <c r="V6" s="169">
        <v>2084.558</v>
      </c>
      <c r="W6" s="169">
        <v>2084.558</v>
      </c>
      <c r="X6" s="180">
        <v>1.37488542621448E-2</v>
      </c>
      <c r="Y6" s="171">
        <v>2.6018614367327799E-2</v>
      </c>
      <c r="Z6" s="171">
        <v>3.25125117221168E-3</v>
      </c>
    </row>
    <row r="7" spans="1:26" s="9" customFormat="1">
      <c r="A7" s="168" t="s">
        <v>1213</v>
      </c>
      <c r="B7" s="168">
        <v>378</v>
      </c>
      <c r="C7" s="168" t="s">
        <v>1980</v>
      </c>
      <c r="D7" s="9" t="s">
        <v>1981</v>
      </c>
      <c r="E7" s="168" t="s">
        <v>1271</v>
      </c>
      <c r="F7" s="168" t="s">
        <v>1982</v>
      </c>
      <c r="G7" s="168">
        <v>50006122</v>
      </c>
      <c r="H7" s="168" t="s">
        <v>78</v>
      </c>
      <c r="I7" s="9" t="s">
        <v>281</v>
      </c>
      <c r="J7" s="168" t="s">
        <v>130</v>
      </c>
      <c r="K7" s="162" t="s">
        <v>53</v>
      </c>
      <c r="L7" s="168" t="s">
        <v>109</v>
      </c>
      <c r="M7" s="168" t="s">
        <v>53</v>
      </c>
      <c r="N7" s="162" t="s">
        <v>53</v>
      </c>
      <c r="O7" s="168" t="s">
        <v>62</v>
      </c>
      <c r="P7" t="s">
        <v>1983</v>
      </c>
      <c r="Q7" s="162" t="s">
        <v>1217</v>
      </c>
      <c r="R7" s="168" t="s">
        <v>102</v>
      </c>
      <c r="S7" s="168" t="s">
        <v>305</v>
      </c>
      <c r="T7" s="168" t="s">
        <v>1921</v>
      </c>
      <c r="U7" s="169">
        <v>1</v>
      </c>
      <c r="V7" s="169">
        <v>6041.518</v>
      </c>
      <c r="W7" s="169">
        <v>6041.518</v>
      </c>
      <c r="X7" s="181">
        <v>5.0000000000000001E-3</v>
      </c>
      <c r="Y7" s="171">
        <v>7.5407781886544706E-2</v>
      </c>
      <c r="Z7" s="171">
        <v>9.4228553369996703E-3</v>
      </c>
    </row>
    <row r="8" spans="1:26" s="9" customFormat="1">
      <c r="A8" s="168" t="s">
        <v>1213</v>
      </c>
      <c r="B8" s="168">
        <v>378</v>
      </c>
      <c r="C8" s="168" t="s">
        <v>1984</v>
      </c>
      <c r="D8" s="9" t="s">
        <v>1985</v>
      </c>
      <c r="E8" s="168" t="s">
        <v>1271</v>
      </c>
      <c r="F8" s="168" t="s">
        <v>1984</v>
      </c>
      <c r="G8" s="168">
        <v>50001200</v>
      </c>
      <c r="H8" s="168" t="s">
        <v>78</v>
      </c>
      <c r="I8" s="9" t="s">
        <v>749</v>
      </c>
      <c r="J8" s="168" t="s">
        <v>389</v>
      </c>
      <c r="K8" s="162" t="s">
        <v>53</v>
      </c>
      <c r="L8" s="168" t="s">
        <v>109</v>
      </c>
      <c r="M8" s="168" t="s">
        <v>53</v>
      </c>
      <c r="N8" s="162" t="s">
        <v>53</v>
      </c>
      <c r="O8" s="168" t="s">
        <v>62</v>
      </c>
      <c r="P8" t="s">
        <v>1986</v>
      </c>
      <c r="Q8" s="162" t="s">
        <v>1217</v>
      </c>
      <c r="R8" s="168" t="s">
        <v>102</v>
      </c>
      <c r="S8" s="168" t="s">
        <v>305</v>
      </c>
      <c r="T8" s="168" t="s">
        <v>1979</v>
      </c>
      <c r="U8" s="169">
        <v>1</v>
      </c>
      <c r="V8" s="169">
        <v>744.39</v>
      </c>
      <c r="W8" s="169">
        <v>744.39</v>
      </c>
      <c r="X8" s="180">
        <v>4.4444444444444401E-3</v>
      </c>
      <c r="Y8" s="171">
        <v>9.2911760702425201E-3</v>
      </c>
      <c r="Z8" s="171">
        <v>1.1610129064956599E-3</v>
      </c>
    </row>
    <row r="9" spans="1:26" s="9" customFormat="1">
      <c r="A9" s="168" t="s">
        <v>1213</v>
      </c>
      <c r="B9" s="168">
        <v>378</v>
      </c>
      <c r="C9" s="168" t="s">
        <v>1987</v>
      </c>
      <c r="D9" s="9" t="s">
        <v>1988</v>
      </c>
      <c r="E9" s="168" t="s">
        <v>1271</v>
      </c>
      <c r="F9" s="168" t="s">
        <v>1989</v>
      </c>
      <c r="G9" s="168">
        <v>40131020</v>
      </c>
      <c r="H9" s="168" t="s">
        <v>78</v>
      </c>
      <c r="I9" s="9" t="s">
        <v>241</v>
      </c>
      <c r="J9" s="168" t="s">
        <v>130</v>
      </c>
      <c r="K9" s="162" t="s">
        <v>53</v>
      </c>
      <c r="L9" s="168" t="s">
        <v>53</v>
      </c>
      <c r="M9" s="168" t="s">
        <v>53</v>
      </c>
      <c r="N9" s="162" t="s">
        <v>53</v>
      </c>
      <c r="O9" s="168" t="s">
        <v>62</v>
      </c>
      <c r="P9" t="s">
        <v>1990</v>
      </c>
      <c r="Q9" s="162" t="s">
        <v>1220</v>
      </c>
      <c r="R9" s="168" t="s">
        <v>303</v>
      </c>
      <c r="S9" s="168" t="s">
        <v>305</v>
      </c>
      <c r="T9" s="168" t="s">
        <v>1979</v>
      </c>
      <c r="U9" s="169">
        <v>3.7589999999999999</v>
      </c>
      <c r="V9" s="169">
        <v>424.84100000000001</v>
      </c>
      <c r="W9" s="169">
        <v>1596.9780000000001</v>
      </c>
      <c r="X9" s="180">
        <v>0</v>
      </c>
      <c r="Y9" s="171">
        <v>1.9932828705112898E-2</v>
      </c>
      <c r="Z9" s="171">
        <v>2.4907795541323002E-3</v>
      </c>
    </row>
    <row r="10" spans="1:26" s="9" customFormat="1">
      <c r="A10" s="168" t="s">
        <v>1213</v>
      </c>
      <c r="B10" s="168">
        <v>378</v>
      </c>
      <c r="C10" s="168" t="s">
        <v>1991</v>
      </c>
      <c r="D10" s="9" t="s">
        <v>1992</v>
      </c>
      <c r="E10" s="168" t="s">
        <v>430</v>
      </c>
      <c r="F10" s="168" t="s">
        <v>1993</v>
      </c>
      <c r="G10" s="168">
        <v>62002500</v>
      </c>
      <c r="H10" s="168" t="s">
        <v>78</v>
      </c>
      <c r="I10" s="9" t="s">
        <v>749</v>
      </c>
      <c r="J10" s="168" t="s">
        <v>445</v>
      </c>
      <c r="K10" s="162" t="s">
        <v>61</v>
      </c>
      <c r="L10" s="168" t="s">
        <v>173</v>
      </c>
      <c r="M10" s="168" t="s">
        <v>173</v>
      </c>
      <c r="N10" s="162" t="s">
        <v>316</v>
      </c>
      <c r="O10" s="168" t="s">
        <v>62</v>
      </c>
      <c r="P10" t="s">
        <v>1994</v>
      </c>
      <c r="Q10" s="162" t="s">
        <v>1220</v>
      </c>
      <c r="R10" s="168" t="s">
        <v>303</v>
      </c>
      <c r="S10" s="168" t="s">
        <v>305</v>
      </c>
      <c r="T10" s="168" t="s">
        <v>1995</v>
      </c>
      <c r="U10" s="169">
        <v>3.7589999999999999</v>
      </c>
      <c r="V10" s="169">
        <v>453.62</v>
      </c>
      <c r="W10" s="169">
        <v>1705.1590000000001</v>
      </c>
      <c r="X10" s="180">
        <v>1.8582179689677601E-3</v>
      </c>
      <c r="Y10" s="171">
        <v>2.12831019836968E-2</v>
      </c>
      <c r="Z10" s="171">
        <v>2.6595078929217198E-3</v>
      </c>
    </row>
    <row r="11" spans="1:26" s="9" customFormat="1">
      <c r="A11" s="168" t="s">
        <v>1213</v>
      </c>
      <c r="B11" s="168">
        <v>378</v>
      </c>
      <c r="C11" s="168" t="s">
        <v>1996</v>
      </c>
      <c r="D11" s="9" t="s">
        <v>1997</v>
      </c>
      <c r="E11" s="168" t="s">
        <v>78</v>
      </c>
      <c r="F11" s="168" t="s">
        <v>1998</v>
      </c>
      <c r="G11" s="168">
        <v>60386182</v>
      </c>
      <c r="H11" s="168" t="s">
        <v>78</v>
      </c>
      <c r="I11" s="9" t="s">
        <v>749</v>
      </c>
      <c r="J11" s="168" t="s">
        <v>130</v>
      </c>
      <c r="K11" s="162" t="s">
        <v>61</v>
      </c>
      <c r="L11" s="168" t="s">
        <v>157</v>
      </c>
      <c r="M11" s="168"/>
      <c r="N11" s="162" t="s">
        <v>157</v>
      </c>
      <c r="O11" s="168" t="s">
        <v>62</v>
      </c>
      <c r="P11" t="s">
        <v>1999</v>
      </c>
      <c r="Q11" s="162" t="s">
        <v>1220</v>
      </c>
      <c r="R11" s="168" t="s">
        <v>102</v>
      </c>
      <c r="S11" s="168" t="s">
        <v>305</v>
      </c>
      <c r="T11" s="168" t="s">
        <v>2000</v>
      </c>
      <c r="U11" s="169">
        <v>3.7589999999999999</v>
      </c>
      <c r="V11" s="169">
        <v>17.026</v>
      </c>
      <c r="W11" s="169">
        <v>64</v>
      </c>
      <c r="X11" s="180">
        <v>0</v>
      </c>
      <c r="Y11" s="171">
        <v>7.9882439744953201E-4</v>
      </c>
      <c r="Z11" s="171">
        <v>9.98200258450512E-5</v>
      </c>
    </row>
    <row r="12" spans="1:26" s="9" customFormat="1">
      <c r="A12" s="168" t="s">
        <v>1213</v>
      </c>
      <c r="B12" s="168">
        <v>378</v>
      </c>
      <c r="C12" s="168" t="s">
        <v>2001</v>
      </c>
      <c r="D12" s="9" t="s">
        <v>2002</v>
      </c>
      <c r="E12" s="168" t="s">
        <v>432</v>
      </c>
      <c r="F12" s="168" t="s">
        <v>2003</v>
      </c>
      <c r="G12" s="168">
        <v>620178302</v>
      </c>
      <c r="H12" s="168" t="s">
        <v>78</v>
      </c>
      <c r="I12" s="9" t="s">
        <v>749</v>
      </c>
      <c r="J12" s="168" t="s">
        <v>277</v>
      </c>
      <c r="K12" s="162" t="s">
        <v>61</v>
      </c>
      <c r="L12" s="168" t="s">
        <v>315</v>
      </c>
      <c r="M12" s="168" t="s">
        <v>315</v>
      </c>
      <c r="N12" s="162" t="s">
        <v>313</v>
      </c>
      <c r="O12" s="168" t="s">
        <v>62</v>
      </c>
      <c r="P12" t="s">
        <v>2004</v>
      </c>
      <c r="Q12" s="162" t="s">
        <v>1222</v>
      </c>
      <c r="R12" s="168" t="s">
        <v>102</v>
      </c>
      <c r="S12" s="168" t="s">
        <v>305</v>
      </c>
      <c r="T12" s="168" t="s">
        <v>2005</v>
      </c>
      <c r="U12" s="169">
        <v>4.0199999999999996</v>
      </c>
      <c r="V12" s="169">
        <v>69.260000000000005</v>
      </c>
      <c r="W12" s="169">
        <v>278.43799999999999</v>
      </c>
      <c r="X12" s="181">
        <v>1E-4</v>
      </c>
      <c r="Y12" s="171">
        <v>3.4753545579492202E-3</v>
      </c>
      <c r="Z12" s="171">
        <v>4.3427564669133001E-4</v>
      </c>
    </row>
    <row r="13" spans="1:26" s="9" customFormat="1">
      <c r="A13" s="168" t="s">
        <v>1213</v>
      </c>
      <c r="B13" s="168">
        <v>378</v>
      </c>
      <c r="C13" s="168" t="s">
        <v>2006</v>
      </c>
      <c r="D13" s="9" t="s">
        <v>2007</v>
      </c>
      <c r="E13" s="168" t="s">
        <v>430</v>
      </c>
      <c r="F13" s="168" t="s">
        <v>2008</v>
      </c>
      <c r="G13" s="168">
        <v>62002600</v>
      </c>
      <c r="H13" s="168" t="s">
        <v>78</v>
      </c>
      <c r="I13" s="9" t="s">
        <v>749</v>
      </c>
      <c r="J13" s="168" t="s">
        <v>391</v>
      </c>
      <c r="K13" s="162" t="s">
        <v>61</v>
      </c>
      <c r="L13" s="168" t="s">
        <v>173</v>
      </c>
      <c r="M13" s="168" t="s">
        <v>173</v>
      </c>
      <c r="N13" s="162" t="s">
        <v>317</v>
      </c>
      <c r="O13" s="168" t="s">
        <v>62</v>
      </c>
      <c r="P13" t="s">
        <v>2009</v>
      </c>
      <c r="Q13" s="162" t="s">
        <v>1222</v>
      </c>
      <c r="R13" s="168" t="s">
        <v>102</v>
      </c>
      <c r="S13" s="168" t="s">
        <v>305</v>
      </c>
      <c r="T13" s="168" t="s">
        <v>2010</v>
      </c>
      <c r="U13" s="169">
        <v>4.0199999999999996</v>
      </c>
      <c r="V13" s="169">
        <v>464.26499999999999</v>
      </c>
      <c r="W13" s="169">
        <v>1866.4390000000001</v>
      </c>
      <c r="X13" s="180">
        <v>1.3804668904679599E-3</v>
      </c>
      <c r="Y13" s="171">
        <v>2.3296134102575802E-2</v>
      </c>
      <c r="Z13" s="171">
        <v>2.9110536879362299E-3</v>
      </c>
    </row>
    <row r="14" spans="1:26" s="9" customFormat="1">
      <c r="A14" s="168" t="s">
        <v>1213</v>
      </c>
      <c r="B14" s="168">
        <v>378</v>
      </c>
      <c r="C14" s="168" t="s">
        <v>2011</v>
      </c>
      <c r="D14" s="9" t="s">
        <v>2012</v>
      </c>
      <c r="E14" s="168" t="s">
        <v>1271</v>
      </c>
      <c r="F14" s="168" t="s">
        <v>2013</v>
      </c>
      <c r="G14" s="168">
        <v>62006200</v>
      </c>
      <c r="H14" s="168" t="s">
        <v>78</v>
      </c>
      <c r="I14" s="9" t="s">
        <v>241</v>
      </c>
      <c r="J14" s="168" t="s">
        <v>386</v>
      </c>
      <c r="K14" s="162" t="s">
        <v>61</v>
      </c>
      <c r="L14" s="168" t="s">
        <v>109</v>
      </c>
      <c r="M14" s="168" t="s">
        <v>53</v>
      </c>
      <c r="N14" s="162" t="s">
        <v>313</v>
      </c>
      <c r="O14" s="168" t="s">
        <v>62</v>
      </c>
      <c r="P14" t="s">
        <v>2014</v>
      </c>
      <c r="Q14" s="162" t="s">
        <v>1222</v>
      </c>
      <c r="R14" s="168" t="s">
        <v>102</v>
      </c>
      <c r="S14" s="168" t="s">
        <v>305</v>
      </c>
      <c r="T14" s="168" t="s">
        <v>2015</v>
      </c>
      <c r="U14" s="169">
        <v>4.0199999999999996</v>
      </c>
      <c r="V14" s="169">
        <v>656.88099999999997</v>
      </c>
      <c r="W14" s="169">
        <v>2640.7910000000002</v>
      </c>
      <c r="X14" s="180">
        <v>5.2631578947368403E-3</v>
      </c>
      <c r="Y14" s="171">
        <v>3.2961286064499003E-2</v>
      </c>
      <c r="Z14" s="171">
        <v>4.1187981205247099E-3</v>
      </c>
    </row>
    <row r="15" spans="1:26" s="9" customFormat="1">
      <c r="A15" s="168" t="s">
        <v>1213</v>
      </c>
      <c r="B15" s="168">
        <v>378</v>
      </c>
      <c r="C15" s="168" t="s">
        <v>2016</v>
      </c>
      <c r="D15" s="9" t="s">
        <v>2017</v>
      </c>
      <c r="E15" s="168" t="s">
        <v>767</v>
      </c>
      <c r="F15" s="168" t="s">
        <v>2018</v>
      </c>
      <c r="G15" s="168">
        <v>62014170</v>
      </c>
      <c r="H15" s="168" t="s">
        <v>78</v>
      </c>
      <c r="I15" s="9" t="s">
        <v>749</v>
      </c>
      <c r="J15" s="168" t="s">
        <v>278</v>
      </c>
      <c r="K15" s="162" t="s">
        <v>61</v>
      </c>
      <c r="L15" s="168" t="s">
        <v>109</v>
      </c>
      <c r="M15" s="168" t="s">
        <v>314</v>
      </c>
      <c r="N15" s="162" t="s">
        <v>314</v>
      </c>
      <c r="O15" s="168" t="s">
        <v>62</v>
      </c>
      <c r="P15" t="s">
        <v>2019</v>
      </c>
      <c r="Q15" s="162" t="s">
        <v>1220</v>
      </c>
      <c r="R15" s="168" t="s">
        <v>102</v>
      </c>
      <c r="S15" s="168" t="s">
        <v>305</v>
      </c>
      <c r="T15" s="168" t="s">
        <v>2020</v>
      </c>
      <c r="U15" s="169">
        <v>3.7589999999999999</v>
      </c>
      <c r="V15" s="169">
        <v>1333.36</v>
      </c>
      <c r="W15" s="169">
        <v>5012.0990000000002</v>
      </c>
      <c r="X15" s="180">
        <v>1.8468812332241599E-4</v>
      </c>
      <c r="Y15" s="171">
        <v>6.2558994153027403E-2</v>
      </c>
      <c r="Z15" s="171">
        <v>7.8172880462005698E-3</v>
      </c>
    </row>
    <row r="16" spans="1:26" s="9" customFormat="1">
      <c r="A16" s="168" t="s">
        <v>1213</v>
      </c>
      <c r="B16" s="168">
        <v>378</v>
      </c>
      <c r="C16" s="168" t="s">
        <v>2016</v>
      </c>
      <c r="D16" s="9" t="s">
        <v>2017</v>
      </c>
      <c r="E16" s="168" t="s">
        <v>767</v>
      </c>
      <c r="F16" s="168" t="s">
        <v>2021</v>
      </c>
      <c r="G16" s="168">
        <v>62014180</v>
      </c>
      <c r="H16" s="168" t="s">
        <v>78</v>
      </c>
      <c r="I16" s="9" t="s">
        <v>749</v>
      </c>
      <c r="J16" s="168" t="s">
        <v>278</v>
      </c>
      <c r="K16" s="162" t="s">
        <v>61</v>
      </c>
      <c r="L16" s="168" t="s">
        <v>109</v>
      </c>
      <c r="M16" s="168" t="s">
        <v>314</v>
      </c>
      <c r="N16" s="162"/>
      <c r="O16" s="168" t="s">
        <v>62</v>
      </c>
      <c r="P16" t="s">
        <v>2022</v>
      </c>
      <c r="Q16" s="162" t="s">
        <v>1220</v>
      </c>
      <c r="R16" s="168" t="s">
        <v>102</v>
      </c>
      <c r="S16" s="168" t="s">
        <v>305</v>
      </c>
      <c r="T16" s="168" t="s">
        <v>2022</v>
      </c>
      <c r="U16" s="169">
        <v>3.7589999999999999</v>
      </c>
      <c r="V16" s="169">
        <v>171</v>
      </c>
      <c r="W16" s="169">
        <v>642.78899999999999</v>
      </c>
      <c r="X16" s="180">
        <v>0</v>
      </c>
      <c r="Y16" s="171">
        <v>8.0230322243180496E-3</v>
      </c>
      <c r="Z16" s="171">
        <v>1.0025473515131399E-3</v>
      </c>
    </row>
    <row r="17" spans="1:26" s="9" customFormat="1">
      <c r="A17" s="168" t="s">
        <v>1213</v>
      </c>
      <c r="B17" s="168">
        <v>378</v>
      </c>
      <c r="C17" s="168" t="s">
        <v>2023</v>
      </c>
      <c r="D17" s="9" t="s">
        <v>2024</v>
      </c>
      <c r="E17" s="168" t="s">
        <v>767</v>
      </c>
      <c r="F17" s="168" t="s">
        <v>2025</v>
      </c>
      <c r="G17" s="168">
        <v>62011804</v>
      </c>
      <c r="H17" s="168" t="s">
        <v>78</v>
      </c>
      <c r="I17" s="9" t="s">
        <v>241</v>
      </c>
      <c r="J17" s="168" t="s">
        <v>386</v>
      </c>
      <c r="K17" s="162" t="s">
        <v>61</v>
      </c>
      <c r="L17" s="168" t="s">
        <v>314</v>
      </c>
      <c r="M17" s="168" t="s">
        <v>314</v>
      </c>
      <c r="N17" s="162" t="s">
        <v>314</v>
      </c>
      <c r="O17" s="168" t="s">
        <v>62</v>
      </c>
      <c r="P17" t="s">
        <v>2026</v>
      </c>
      <c r="Q17" s="162" t="s">
        <v>1220</v>
      </c>
      <c r="R17" s="168" t="s">
        <v>102</v>
      </c>
      <c r="S17" s="168" t="s">
        <v>305</v>
      </c>
      <c r="T17" s="168" t="s">
        <v>1979</v>
      </c>
      <c r="U17" s="169">
        <v>3.7589999999999999</v>
      </c>
      <c r="V17" s="169">
        <v>1468.47</v>
      </c>
      <c r="W17" s="169">
        <v>5519.9790000000003</v>
      </c>
      <c r="X17" s="180">
        <v>3.3558972388671301E-3</v>
      </c>
      <c r="Y17" s="171">
        <v>6.8898141558213596E-2</v>
      </c>
      <c r="Z17" s="171">
        <v>8.6094194080387695E-3</v>
      </c>
    </row>
    <row r="18" spans="1:26" s="9" customFormat="1">
      <c r="A18" s="168" t="s">
        <v>1213</v>
      </c>
      <c r="B18" s="168">
        <v>378</v>
      </c>
      <c r="C18" s="168" t="s">
        <v>2027</v>
      </c>
      <c r="D18" s="9" t="s">
        <v>2028</v>
      </c>
      <c r="E18" s="168" t="s">
        <v>767</v>
      </c>
      <c r="F18" s="168" t="s">
        <v>2029</v>
      </c>
      <c r="G18" s="168">
        <v>620173060</v>
      </c>
      <c r="H18" s="168" t="s">
        <v>78</v>
      </c>
      <c r="I18" s="9" t="s">
        <v>749</v>
      </c>
      <c r="J18" s="168" t="s">
        <v>386</v>
      </c>
      <c r="K18" s="162" t="s">
        <v>61</v>
      </c>
      <c r="L18" s="168" t="s">
        <v>109</v>
      </c>
      <c r="M18" s="168" t="s">
        <v>314</v>
      </c>
      <c r="N18" s="162" t="s">
        <v>314</v>
      </c>
      <c r="O18" s="168" t="s">
        <v>62</v>
      </c>
      <c r="P18" t="s">
        <v>2030</v>
      </c>
      <c r="Q18" s="162" t="s">
        <v>1220</v>
      </c>
      <c r="R18" s="168" t="s">
        <v>303</v>
      </c>
      <c r="S18" s="168" t="s">
        <v>305</v>
      </c>
      <c r="T18" s="168" t="s">
        <v>1974</v>
      </c>
      <c r="U18" s="169">
        <v>3.7589999999999999</v>
      </c>
      <c r="V18" s="169">
        <v>688.77</v>
      </c>
      <c r="W18" s="169">
        <v>2589.0859999999998</v>
      </c>
      <c r="X18" s="180">
        <v>1E-3</v>
      </c>
      <c r="Y18" s="171">
        <v>3.2315929269845299E-2</v>
      </c>
      <c r="Z18" s="171">
        <v>4.0381552005947603E-3</v>
      </c>
    </row>
    <row r="19" spans="1:26" s="9" customFormat="1">
      <c r="A19" s="168" t="s">
        <v>1213</v>
      </c>
      <c r="B19" s="168">
        <v>378</v>
      </c>
      <c r="C19" s="168" t="s">
        <v>2031</v>
      </c>
      <c r="D19" s="9" t="s">
        <v>2032</v>
      </c>
      <c r="E19" s="168" t="s">
        <v>432</v>
      </c>
      <c r="F19" s="168" t="s">
        <v>2033</v>
      </c>
      <c r="G19" s="168">
        <v>620160850</v>
      </c>
      <c r="H19" s="168" t="s">
        <v>78</v>
      </c>
      <c r="I19" s="9" t="s">
        <v>749</v>
      </c>
      <c r="J19" s="168" t="s">
        <v>277</v>
      </c>
      <c r="K19" s="162" t="s">
        <v>53</v>
      </c>
      <c r="L19" s="168" t="s">
        <v>109</v>
      </c>
      <c r="M19" s="168" t="s">
        <v>53</v>
      </c>
      <c r="N19" s="162" t="s">
        <v>53</v>
      </c>
      <c r="O19" s="168" t="s">
        <v>62</v>
      </c>
      <c r="P19" t="s">
        <v>2034</v>
      </c>
      <c r="Q19" s="162" t="s">
        <v>1220</v>
      </c>
      <c r="R19" s="168" t="s">
        <v>102</v>
      </c>
      <c r="S19" s="168" t="s">
        <v>305</v>
      </c>
      <c r="T19" s="168" t="s">
        <v>1979</v>
      </c>
      <c r="U19" s="169">
        <v>3.7589999999999999</v>
      </c>
      <c r="V19" s="169">
        <v>272.98099999999999</v>
      </c>
      <c r="W19" s="169">
        <v>1026.136</v>
      </c>
      <c r="X19" s="180">
        <v>1.1048599566987E-3</v>
      </c>
      <c r="Y19" s="171">
        <v>1.2807812404905399E-2</v>
      </c>
      <c r="Z19" s="171">
        <v>1.6004470686650401E-3</v>
      </c>
    </row>
    <row r="20" spans="1:26" s="9" customFormat="1">
      <c r="A20" s="9" t="s">
        <v>1213</v>
      </c>
      <c r="B20" s="9">
        <v>378</v>
      </c>
      <c r="C20" s="9" t="s">
        <v>2035</v>
      </c>
      <c r="D20" s="9" t="s">
        <v>2036</v>
      </c>
      <c r="E20" s="168" t="s">
        <v>767</v>
      </c>
      <c r="F20" s="9" t="s">
        <v>2037</v>
      </c>
      <c r="G20" s="9">
        <v>29994484</v>
      </c>
      <c r="H20" s="168" t="s">
        <v>78</v>
      </c>
      <c r="I20" s="9" t="s">
        <v>749</v>
      </c>
      <c r="J20" s="168" t="s">
        <v>445</v>
      </c>
      <c r="K20" s="162" t="s">
        <v>61</v>
      </c>
      <c r="L20" s="168" t="s">
        <v>314</v>
      </c>
      <c r="M20" s="168" t="s">
        <v>314</v>
      </c>
      <c r="N20" s="162" t="s">
        <v>314</v>
      </c>
      <c r="O20" s="168" t="s">
        <v>62</v>
      </c>
      <c r="P20" t="s">
        <v>2038</v>
      </c>
      <c r="Q20" s="9" t="s">
        <v>1220</v>
      </c>
      <c r="R20" s="168" t="s">
        <v>303</v>
      </c>
      <c r="S20" s="168" t="s">
        <v>305</v>
      </c>
      <c r="T20" s="9" t="s">
        <v>2039</v>
      </c>
      <c r="U20" s="159">
        <v>3.7589999999999999</v>
      </c>
      <c r="V20" s="159">
        <v>938.26199999999994</v>
      </c>
      <c r="W20" s="159">
        <v>3526.9250000000002</v>
      </c>
      <c r="X20" s="180">
        <v>4.7619047619047597E-4</v>
      </c>
      <c r="Y20" s="161">
        <v>4.4021654665345203E-2</v>
      </c>
      <c r="Z20" s="161">
        <v>5.5008869539619901E-3</v>
      </c>
    </row>
    <row r="21" spans="1:26" s="9" customFormat="1">
      <c r="A21" s="9" t="s">
        <v>1213</v>
      </c>
      <c r="B21" s="9">
        <v>378</v>
      </c>
      <c r="C21" s="9" t="s">
        <v>2035</v>
      </c>
      <c r="D21" s="9" t="s">
        <v>2036</v>
      </c>
      <c r="E21" s="9" t="s">
        <v>767</v>
      </c>
      <c r="F21" s="9" t="s">
        <v>2040</v>
      </c>
      <c r="G21" s="9">
        <v>620127780</v>
      </c>
      <c r="H21" s="9" t="s">
        <v>78</v>
      </c>
      <c r="I21" s="9" t="s">
        <v>749</v>
      </c>
      <c r="J21" s="9" t="s">
        <v>278</v>
      </c>
      <c r="K21" s="9" t="s">
        <v>61</v>
      </c>
      <c r="L21" s="9" t="s">
        <v>109</v>
      </c>
      <c r="M21" s="9" t="s">
        <v>314</v>
      </c>
      <c r="N21" s="9" t="s">
        <v>314</v>
      </c>
      <c r="O21" s="9" t="s">
        <v>62</v>
      </c>
      <c r="P21" t="s">
        <v>2041</v>
      </c>
      <c r="Q21" s="9" t="s">
        <v>1220</v>
      </c>
      <c r="R21" s="9" t="s">
        <v>303</v>
      </c>
      <c r="S21" s="9" t="s">
        <v>305</v>
      </c>
      <c r="T21" s="9" t="s">
        <v>1921</v>
      </c>
      <c r="U21" s="159">
        <v>3.7589999999999999</v>
      </c>
      <c r="V21" s="159">
        <v>1554.2429999999999</v>
      </c>
      <c r="W21" s="159">
        <v>5842.3980000000001</v>
      </c>
      <c r="X21" s="180">
        <v>7.1428571428571396E-4</v>
      </c>
      <c r="Y21" s="161">
        <v>7.2922452612989297E-2</v>
      </c>
      <c r="Z21" s="161">
        <v>9.1122919226725198E-3</v>
      </c>
    </row>
    <row r="22" spans="1:26" s="9" customFormat="1">
      <c r="A22" s="9" t="s">
        <v>1213</v>
      </c>
      <c r="B22" s="9">
        <v>378</v>
      </c>
      <c r="C22" s="9" t="s">
        <v>2042</v>
      </c>
      <c r="D22" s="9" t="s">
        <v>2043</v>
      </c>
      <c r="E22" s="9" t="s">
        <v>78</v>
      </c>
      <c r="F22" s="9" t="s">
        <v>2044</v>
      </c>
      <c r="G22" s="9">
        <v>62017820</v>
      </c>
      <c r="H22" s="9" t="s">
        <v>78</v>
      </c>
      <c r="I22" s="9" t="s">
        <v>749</v>
      </c>
      <c r="J22" s="9" t="s">
        <v>130</v>
      </c>
      <c r="K22" s="9" t="s">
        <v>61</v>
      </c>
      <c r="L22" s="9" t="s">
        <v>314</v>
      </c>
      <c r="N22" s="9" t="s">
        <v>314</v>
      </c>
      <c r="O22" s="9" t="s">
        <v>62</v>
      </c>
      <c r="P22" t="s">
        <v>2045</v>
      </c>
      <c r="Q22" s="9" t="s">
        <v>1220</v>
      </c>
      <c r="R22" s="9" t="s">
        <v>102</v>
      </c>
      <c r="S22" s="9" t="s">
        <v>305</v>
      </c>
      <c r="T22" s="9" t="s">
        <v>1974</v>
      </c>
      <c r="U22" s="159">
        <v>3.7589999999999999</v>
      </c>
      <c r="V22" s="159">
        <v>235.642</v>
      </c>
      <c r="W22" s="159">
        <v>885.779</v>
      </c>
      <c r="X22" s="180">
        <v>0</v>
      </c>
      <c r="Y22" s="161">
        <v>1.10559316094852E-2</v>
      </c>
      <c r="Z22" s="161">
        <v>1.3815343929448E-3</v>
      </c>
    </row>
    <row r="23" spans="1:26" s="9" customFormat="1">
      <c r="A23" s="9" t="s">
        <v>1213</v>
      </c>
      <c r="B23" s="9">
        <v>378</v>
      </c>
      <c r="C23" s="9" t="s">
        <v>2046</v>
      </c>
      <c r="D23" s="9" t="s">
        <v>2047</v>
      </c>
      <c r="E23" s="9" t="s">
        <v>767</v>
      </c>
      <c r="F23" s="9" t="s">
        <v>2048</v>
      </c>
      <c r="G23" s="9">
        <v>62018000</v>
      </c>
      <c r="H23" s="9" t="s">
        <v>78</v>
      </c>
      <c r="I23" s="9" t="s">
        <v>749</v>
      </c>
      <c r="J23" s="9" t="s">
        <v>275</v>
      </c>
      <c r="K23" s="9" t="s">
        <v>61</v>
      </c>
      <c r="L23" s="9" t="s">
        <v>314</v>
      </c>
      <c r="M23" s="9" t="s">
        <v>314</v>
      </c>
      <c r="N23" s="9" t="s">
        <v>930</v>
      </c>
      <c r="O23" s="9" t="s">
        <v>62</v>
      </c>
      <c r="P23" t="s">
        <v>2049</v>
      </c>
      <c r="Q23" s="9" t="s">
        <v>1220</v>
      </c>
      <c r="R23" s="9" t="s">
        <v>102</v>
      </c>
      <c r="S23" s="9" t="s">
        <v>305</v>
      </c>
      <c r="T23" s="9" t="s">
        <v>2050</v>
      </c>
      <c r="U23" s="159">
        <v>3.7589999999999999</v>
      </c>
      <c r="V23" s="159">
        <v>473.87200000000001</v>
      </c>
      <c r="W23" s="159">
        <v>1781.2850000000001</v>
      </c>
      <c r="X23" s="180">
        <v>2.2058823529411801E-4</v>
      </c>
      <c r="Y23" s="161">
        <v>2.2233284385642E-2</v>
      </c>
      <c r="Z23" s="161">
        <v>2.7782414121062999E-3</v>
      </c>
    </row>
    <row r="24" spans="1:26" s="9" customFormat="1">
      <c r="A24" s="9" t="s">
        <v>1213</v>
      </c>
      <c r="B24" s="9">
        <v>378</v>
      </c>
      <c r="C24" s="9" t="s">
        <v>2051</v>
      </c>
      <c r="D24" s="9" t="s">
        <v>2052</v>
      </c>
      <c r="E24" s="9" t="s">
        <v>1271</v>
      </c>
      <c r="F24" s="9" t="s">
        <v>2053</v>
      </c>
      <c r="G24" s="9">
        <v>62017141</v>
      </c>
      <c r="H24" s="9" t="s">
        <v>78</v>
      </c>
      <c r="I24" s="9" t="s">
        <v>749</v>
      </c>
      <c r="J24" s="9" t="s">
        <v>389</v>
      </c>
      <c r="K24" s="9" t="s">
        <v>61</v>
      </c>
      <c r="L24" s="9" t="s">
        <v>173</v>
      </c>
      <c r="M24" s="9" t="s">
        <v>173</v>
      </c>
      <c r="N24" s="9" t="s">
        <v>313</v>
      </c>
      <c r="O24" s="9" t="s">
        <v>62</v>
      </c>
      <c r="P24" t="s">
        <v>2054</v>
      </c>
      <c r="Q24" s="9" t="s">
        <v>1222</v>
      </c>
      <c r="R24" s="9" t="s">
        <v>303</v>
      </c>
      <c r="S24" s="9" t="s">
        <v>305</v>
      </c>
      <c r="T24" s="9" t="s">
        <v>1979</v>
      </c>
      <c r="U24" s="159">
        <v>4.0199999999999996</v>
      </c>
      <c r="V24" s="159">
        <v>316.41899999999998</v>
      </c>
      <c r="W24" s="159">
        <v>1272.066</v>
      </c>
      <c r="X24" s="180">
        <v>9.5075109336375705E-4</v>
      </c>
      <c r="Y24" s="161">
        <v>1.5877415810431301E-2</v>
      </c>
      <c r="Z24" s="161">
        <v>1.98402059527734E-3</v>
      </c>
    </row>
    <row r="25" spans="1:26" s="9" customFormat="1">
      <c r="A25" s="9" t="s">
        <v>1213</v>
      </c>
      <c r="B25" s="9">
        <v>378</v>
      </c>
      <c r="C25" s="9" t="s">
        <v>2055</v>
      </c>
      <c r="D25" s="9" t="s">
        <v>2056</v>
      </c>
      <c r="E25" s="9" t="s">
        <v>1271</v>
      </c>
      <c r="F25" s="9" t="s">
        <v>2057</v>
      </c>
      <c r="G25" s="9">
        <v>620178301</v>
      </c>
      <c r="H25" s="9" t="s">
        <v>78</v>
      </c>
      <c r="I25" s="9" t="s">
        <v>749</v>
      </c>
      <c r="J25" s="9" t="s">
        <v>390</v>
      </c>
      <c r="K25" s="9" t="s">
        <v>61</v>
      </c>
      <c r="L25" s="9" t="s">
        <v>173</v>
      </c>
      <c r="M25" s="9" t="s">
        <v>173</v>
      </c>
      <c r="N25" s="9" t="s">
        <v>313</v>
      </c>
      <c r="O25" s="9" t="s">
        <v>62</v>
      </c>
      <c r="P25" t="s">
        <v>2058</v>
      </c>
      <c r="Q25" s="9" t="s">
        <v>1222</v>
      </c>
      <c r="R25" s="9" t="s">
        <v>102</v>
      </c>
      <c r="S25" s="9" t="s">
        <v>305</v>
      </c>
      <c r="T25" s="9" t="s">
        <v>2059</v>
      </c>
      <c r="U25" s="159">
        <v>4.0199999999999996</v>
      </c>
      <c r="V25" s="159">
        <v>453.94600000000003</v>
      </c>
      <c r="W25" s="159">
        <v>1824.954</v>
      </c>
      <c r="X25" s="180">
        <v>6.5399055346978304E-4</v>
      </c>
      <c r="Y25" s="161">
        <v>2.2778338859931701E-2</v>
      </c>
      <c r="Z25" s="161">
        <v>2.84635068854337E-3</v>
      </c>
    </row>
    <row r="26" spans="1:26" s="9" customFormat="1">
      <c r="A26" s="9" t="s">
        <v>1213</v>
      </c>
      <c r="B26" s="9">
        <v>378</v>
      </c>
      <c r="C26" s="9" t="s">
        <v>2060</v>
      </c>
      <c r="D26" s="9" t="s">
        <v>2061</v>
      </c>
      <c r="E26" s="9" t="s">
        <v>767</v>
      </c>
      <c r="F26" s="9" t="s">
        <v>2062</v>
      </c>
      <c r="G26" s="9">
        <v>62019750</v>
      </c>
      <c r="H26" s="9" t="s">
        <v>78</v>
      </c>
      <c r="I26" s="9" t="s">
        <v>749</v>
      </c>
      <c r="J26" s="9" t="s">
        <v>277</v>
      </c>
      <c r="K26" s="9" t="s">
        <v>61</v>
      </c>
      <c r="L26" s="9" t="s">
        <v>314</v>
      </c>
      <c r="M26" s="9" t="s">
        <v>314</v>
      </c>
      <c r="N26" s="9" t="s">
        <v>314</v>
      </c>
      <c r="O26" s="9" t="s">
        <v>62</v>
      </c>
      <c r="P26" t="s">
        <v>2063</v>
      </c>
      <c r="Q26" s="9" t="s">
        <v>1220</v>
      </c>
      <c r="R26" s="9" t="s">
        <v>303</v>
      </c>
      <c r="S26" s="9" t="s">
        <v>305</v>
      </c>
      <c r="T26" s="9" t="s">
        <v>2064</v>
      </c>
      <c r="U26" s="159">
        <v>3.7589999999999999</v>
      </c>
      <c r="V26" s="159">
        <v>1356.8030000000001</v>
      </c>
      <c r="W26" s="159">
        <v>5100.2240000000002</v>
      </c>
      <c r="X26" s="180">
        <v>3.6286326695233702E-4</v>
      </c>
      <c r="Y26" s="161">
        <v>6.3658928977517001E-2</v>
      </c>
      <c r="Z26" s="161">
        <v>7.9547344273564E-3</v>
      </c>
    </row>
    <row r="27" spans="1:26" s="9" customFormat="1">
      <c r="A27" s="9" t="s">
        <v>1213</v>
      </c>
      <c r="B27" s="9">
        <v>378</v>
      </c>
      <c r="C27" s="9" t="s">
        <v>2065</v>
      </c>
      <c r="D27" s="9" t="s">
        <v>2066</v>
      </c>
      <c r="E27" s="9" t="s">
        <v>767</v>
      </c>
      <c r="F27" s="9" t="s">
        <v>2067</v>
      </c>
      <c r="G27" s="9">
        <v>62007083</v>
      </c>
      <c r="H27" s="9" t="s">
        <v>78</v>
      </c>
      <c r="I27" s="9" t="s">
        <v>749</v>
      </c>
      <c r="J27" s="9" t="s">
        <v>130</v>
      </c>
      <c r="K27" s="9" t="s">
        <v>61</v>
      </c>
      <c r="L27" s="9" t="s">
        <v>173</v>
      </c>
      <c r="M27" s="9" t="s">
        <v>315</v>
      </c>
      <c r="N27" s="9" t="s">
        <v>2068</v>
      </c>
      <c r="O27" s="9" t="s">
        <v>62</v>
      </c>
      <c r="P27" t="s">
        <v>2069</v>
      </c>
      <c r="Q27" s="9" t="s">
        <v>1220</v>
      </c>
      <c r="R27" s="9" t="s">
        <v>303</v>
      </c>
      <c r="S27" s="9" t="s">
        <v>305</v>
      </c>
      <c r="T27" s="9" t="s">
        <v>2070</v>
      </c>
      <c r="U27" s="159">
        <v>3.7589999999999999</v>
      </c>
      <c r="V27" s="159">
        <v>381.52100000000002</v>
      </c>
      <c r="W27" s="159">
        <v>1434.1369999999999</v>
      </c>
      <c r="X27" s="180">
        <v>6.9577080491132299E-4</v>
      </c>
      <c r="Y27" s="161">
        <v>1.7900323654333E-2</v>
      </c>
      <c r="Z27" s="161">
        <v>2.2368004476518099E-3</v>
      </c>
    </row>
    <row r="28" spans="1:26" s="9" customFormat="1">
      <c r="A28" s="9" t="s">
        <v>1213</v>
      </c>
      <c r="B28" s="9">
        <v>378</v>
      </c>
      <c r="C28" s="9" t="s">
        <v>2071</v>
      </c>
      <c r="D28" s="9" t="s">
        <v>2072</v>
      </c>
      <c r="E28" s="9" t="s">
        <v>430</v>
      </c>
      <c r="F28" s="9" t="s">
        <v>2073</v>
      </c>
      <c r="G28" s="9">
        <v>62020814</v>
      </c>
      <c r="H28" s="9" t="s">
        <v>78</v>
      </c>
      <c r="I28" s="9" t="s">
        <v>749</v>
      </c>
      <c r="J28" s="9" t="s">
        <v>278</v>
      </c>
      <c r="K28" s="9" t="s">
        <v>61</v>
      </c>
      <c r="L28" s="9" t="s">
        <v>173</v>
      </c>
      <c r="M28" s="9" t="s">
        <v>315</v>
      </c>
      <c r="N28" s="9" t="s">
        <v>317</v>
      </c>
      <c r="O28" s="9" t="s">
        <v>62</v>
      </c>
      <c r="P28" t="s">
        <v>2074</v>
      </c>
      <c r="Q28" s="9" t="s">
        <v>1220</v>
      </c>
      <c r="R28" s="9" t="s">
        <v>102</v>
      </c>
      <c r="S28" s="9" t="s">
        <v>305</v>
      </c>
      <c r="T28" s="9" t="s">
        <v>2070</v>
      </c>
      <c r="U28" s="159">
        <v>3.7589999999999999</v>
      </c>
      <c r="V28" s="159">
        <v>374.89499999999998</v>
      </c>
      <c r="W28" s="159">
        <v>1409.231</v>
      </c>
      <c r="X28" s="180">
        <v>5.0000000000000001E-4</v>
      </c>
      <c r="Y28" s="161">
        <v>1.7589446452638199E-2</v>
      </c>
      <c r="Z28" s="161">
        <v>2.1979536492729799E-3</v>
      </c>
    </row>
    <row r="29" spans="1:26" s="9" customFormat="1">
      <c r="A29" s="9" t="s">
        <v>1213</v>
      </c>
      <c r="B29" s="9">
        <v>378</v>
      </c>
      <c r="C29" s="9" t="s">
        <v>2075</v>
      </c>
      <c r="D29" s="9" t="s">
        <v>2076</v>
      </c>
      <c r="E29" s="9" t="s">
        <v>767</v>
      </c>
      <c r="F29" s="9" t="s">
        <v>2077</v>
      </c>
      <c r="G29" s="9">
        <v>62001990</v>
      </c>
      <c r="H29" s="9" t="s">
        <v>78</v>
      </c>
      <c r="I29" s="9" t="s">
        <v>749</v>
      </c>
      <c r="J29" s="9" t="s">
        <v>278</v>
      </c>
      <c r="K29" s="9" t="s">
        <v>61</v>
      </c>
      <c r="L29" s="9" t="s">
        <v>173</v>
      </c>
      <c r="M29" s="9" t="s">
        <v>315</v>
      </c>
      <c r="N29" s="9" t="s">
        <v>2068</v>
      </c>
      <c r="O29" s="9" t="s">
        <v>62</v>
      </c>
      <c r="P29" t="s">
        <v>2078</v>
      </c>
      <c r="Q29" s="9" t="s">
        <v>1220</v>
      </c>
      <c r="R29" s="9" t="s">
        <v>303</v>
      </c>
      <c r="S29" s="9" t="s">
        <v>305</v>
      </c>
      <c r="T29" s="9" t="s">
        <v>1921</v>
      </c>
      <c r="U29" s="159">
        <v>3.7589999999999999</v>
      </c>
      <c r="V29" s="159">
        <v>636.03599999999994</v>
      </c>
      <c r="W29" s="159">
        <v>2390.8589999999999</v>
      </c>
      <c r="X29" s="180">
        <v>3.66666666666667E-4</v>
      </c>
      <c r="Y29" s="161">
        <v>2.9841730622898899E-2</v>
      </c>
      <c r="Z29" s="161">
        <v>3.72898265444755E-3</v>
      </c>
    </row>
    <row r="30" spans="1:26" s="9" customFormat="1">
      <c r="A30" s="9" t="s">
        <v>1213</v>
      </c>
      <c r="B30" s="9">
        <v>378</v>
      </c>
      <c r="C30" s="9" t="s">
        <v>2079</v>
      </c>
      <c r="D30" s="9" t="s">
        <v>2080</v>
      </c>
      <c r="E30" s="9" t="s">
        <v>430</v>
      </c>
      <c r="F30" s="9" t="s">
        <v>2081</v>
      </c>
      <c r="G30" s="9">
        <v>29994500</v>
      </c>
      <c r="H30" s="9" t="s">
        <v>78</v>
      </c>
      <c r="I30" s="9" t="s">
        <v>749</v>
      </c>
      <c r="J30" s="9" t="s">
        <v>389</v>
      </c>
      <c r="K30" s="9" t="s">
        <v>61</v>
      </c>
      <c r="L30" s="9" t="s">
        <v>204</v>
      </c>
      <c r="M30" s="9" t="s">
        <v>204</v>
      </c>
      <c r="N30" s="9" t="s">
        <v>930</v>
      </c>
      <c r="O30" s="9" t="s">
        <v>62</v>
      </c>
      <c r="P30" t="s">
        <v>2082</v>
      </c>
      <c r="Q30" s="9" t="s">
        <v>1220</v>
      </c>
      <c r="R30" s="9" t="s">
        <v>303</v>
      </c>
      <c r="S30" s="9" t="s">
        <v>305</v>
      </c>
      <c r="T30" s="9" t="s">
        <v>2083</v>
      </c>
      <c r="U30" s="159">
        <v>3.7589999999999999</v>
      </c>
      <c r="V30" s="159">
        <v>186.607</v>
      </c>
      <c r="W30" s="159">
        <v>701.45600000000002</v>
      </c>
      <c r="X30" s="180">
        <v>3.3832932976959802E-3</v>
      </c>
      <c r="Y30" s="161">
        <v>8.7552868688292405E-3</v>
      </c>
      <c r="Z30" s="161">
        <v>1.09404891027078E-3</v>
      </c>
    </row>
    <row r="31" spans="1:26" s="9" customFormat="1">
      <c r="A31" s="9" t="s">
        <v>1213</v>
      </c>
      <c r="B31" s="9">
        <v>378</v>
      </c>
      <c r="C31" s="9" t="s">
        <v>2084</v>
      </c>
      <c r="D31" s="9" t="s">
        <v>2085</v>
      </c>
      <c r="E31" s="9" t="s">
        <v>78</v>
      </c>
      <c r="F31" s="9" t="s">
        <v>2086</v>
      </c>
      <c r="G31" s="9">
        <v>29992050</v>
      </c>
      <c r="H31" s="9" t="s">
        <v>78</v>
      </c>
      <c r="I31" s="9" t="s">
        <v>749</v>
      </c>
      <c r="J31" s="9" t="s">
        <v>130</v>
      </c>
      <c r="K31" s="9" t="s">
        <v>61</v>
      </c>
      <c r="L31" s="9" t="s">
        <v>314</v>
      </c>
      <c r="O31" s="9" t="s">
        <v>62</v>
      </c>
      <c r="P31" t="s">
        <v>2087</v>
      </c>
      <c r="Q31" s="9" t="s">
        <v>1220</v>
      </c>
      <c r="R31" s="9" t="s">
        <v>102</v>
      </c>
      <c r="S31" s="9" t="s">
        <v>305</v>
      </c>
      <c r="T31" s="9" t="s">
        <v>2088</v>
      </c>
      <c r="U31" s="159">
        <v>3.7589999999999999</v>
      </c>
      <c r="V31" s="159">
        <v>600.57299999999998</v>
      </c>
      <c r="W31" s="159">
        <v>2257.5540000000001</v>
      </c>
      <c r="X31" s="180">
        <v>0</v>
      </c>
      <c r="Y31" s="161">
        <v>2.8177875917922798E-2</v>
      </c>
      <c r="Z31" s="161">
        <v>3.5210696009862399E-3</v>
      </c>
    </row>
    <row r="32" spans="1:26" s="9" customFormat="1">
      <c r="A32" s="9" t="s">
        <v>1213</v>
      </c>
      <c r="B32" s="9">
        <v>378</v>
      </c>
      <c r="C32" s="9" t="s">
        <v>2089</v>
      </c>
      <c r="D32" s="9" t="s">
        <v>2090</v>
      </c>
      <c r="E32" s="9" t="s">
        <v>430</v>
      </c>
      <c r="F32" s="9" t="s">
        <v>2091</v>
      </c>
      <c r="G32" s="9">
        <v>62018550</v>
      </c>
      <c r="H32" s="9" t="s">
        <v>78</v>
      </c>
      <c r="I32" s="9" t="s">
        <v>749</v>
      </c>
      <c r="J32" s="9" t="s">
        <v>278</v>
      </c>
      <c r="K32" s="9" t="s">
        <v>61</v>
      </c>
      <c r="L32" s="9" t="s">
        <v>173</v>
      </c>
      <c r="M32" s="9" t="s">
        <v>209</v>
      </c>
      <c r="N32" s="9" t="s">
        <v>317</v>
      </c>
      <c r="O32" s="9" t="s">
        <v>62</v>
      </c>
      <c r="P32" t="s">
        <v>2092</v>
      </c>
      <c r="Q32" s="9" t="s">
        <v>1222</v>
      </c>
      <c r="R32" s="9" t="s">
        <v>303</v>
      </c>
      <c r="S32" s="9" t="s">
        <v>305</v>
      </c>
      <c r="T32" s="9" t="s">
        <v>2093</v>
      </c>
      <c r="U32" s="159">
        <v>4.0199999999999996</v>
      </c>
      <c r="V32" s="159">
        <v>728.70799999999997</v>
      </c>
      <c r="W32" s="159">
        <v>2929.5529999999999</v>
      </c>
      <c r="X32" s="180">
        <v>2.5537502173081802E-3</v>
      </c>
      <c r="Y32" s="161">
        <v>3.6565491131438303E-2</v>
      </c>
      <c r="Z32" s="161">
        <v>4.5691747540894997E-3</v>
      </c>
    </row>
    <row r="33" spans="1:26" s="9" customFormat="1">
      <c r="A33" s="9" t="s">
        <v>1213</v>
      </c>
      <c r="B33" s="9">
        <v>378</v>
      </c>
      <c r="C33" s="9" t="s">
        <v>2094</v>
      </c>
      <c r="D33" s="9" t="s">
        <v>2095</v>
      </c>
      <c r="E33" s="9" t="s">
        <v>767</v>
      </c>
      <c r="F33" s="9" t="s">
        <v>2096</v>
      </c>
      <c r="G33" s="9">
        <v>603984922</v>
      </c>
      <c r="H33" s="9" t="s">
        <v>78</v>
      </c>
      <c r="I33" s="9" t="s">
        <v>749</v>
      </c>
      <c r="J33" s="9" t="s">
        <v>277</v>
      </c>
      <c r="K33" s="9" t="s">
        <v>61</v>
      </c>
      <c r="L33" s="9" t="s">
        <v>315</v>
      </c>
      <c r="M33" s="9" t="s">
        <v>315</v>
      </c>
      <c r="N33" s="9" t="s">
        <v>314</v>
      </c>
      <c r="O33" s="9" t="s">
        <v>62</v>
      </c>
      <c r="P33" t="s">
        <v>2097</v>
      </c>
      <c r="Q33" s="9" t="s">
        <v>1220</v>
      </c>
      <c r="R33" s="9" t="s">
        <v>102</v>
      </c>
      <c r="S33" s="9" t="s">
        <v>305</v>
      </c>
      <c r="T33" s="9" t="s">
        <v>2064</v>
      </c>
      <c r="U33" s="159">
        <v>3.7589999999999999</v>
      </c>
      <c r="V33" s="159">
        <v>1176.6669999999999</v>
      </c>
      <c r="W33" s="159">
        <v>4423.0929999999998</v>
      </c>
      <c r="X33" s="180">
        <v>3.9729837107667903E-3</v>
      </c>
      <c r="Y33" s="161">
        <v>5.5207252713633602E-2</v>
      </c>
      <c r="Z33" s="161">
        <v>6.8986242912759E-3</v>
      </c>
    </row>
    <row r="34" spans="1:26" s="9" customFormat="1">
      <c r="A34" s="9" t="s">
        <v>1213</v>
      </c>
      <c r="B34" s="9">
        <v>378</v>
      </c>
      <c r="C34" s="9" t="s">
        <v>2098</v>
      </c>
      <c r="D34" s="9" t="s">
        <v>2099</v>
      </c>
      <c r="E34" s="9" t="s">
        <v>78</v>
      </c>
      <c r="F34" s="9" t="s">
        <v>2100</v>
      </c>
      <c r="G34" s="9">
        <v>62015961</v>
      </c>
      <c r="H34" s="9" t="s">
        <v>78</v>
      </c>
      <c r="I34" s="9" t="s">
        <v>241</v>
      </c>
      <c r="J34" s="9" t="s">
        <v>130</v>
      </c>
      <c r="K34" s="9" t="s">
        <v>61</v>
      </c>
      <c r="L34" s="9" t="s">
        <v>313</v>
      </c>
      <c r="N34" s="9" t="s">
        <v>313</v>
      </c>
      <c r="O34" s="9" t="s">
        <v>62</v>
      </c>
      <c r="P34" t="s">
        <v>2101</v>
      </c>
      <c r="Q34" s="9" t="s">
        <v>1222</v>
      </c>
      <c r="R34" s="9" t="s">
        <v>102</v>
      </c>
      <c r="S34" s="9" t="s">
        <v>305</v>
      </c>
      <c r="T34" s="9" t="s">
        <v>2102</v>
      </c>
      <c r="U34" s="159">
        <v>4.0199999999999996</v>
      </c>
      <c r="V34" s="159">
        <v>18.497</v>
      </c>
      <c r="W34" s="159">
        <v>74.361999999999995</v>
      </c>
      <c r="X34" s="180">
        <v>0</v>
      </c>
      <c r="Y34" s="161">
        <v>9.28152703783331E-4</v>
      </c>
      <c r="Z34" s="161">
        <v>1.15980717634077E-4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547C78CD-B8E0-43D6-8428-42F61E44B0AB}">
      <formula1>Fund_Strategy</formula1>
    </dataValidation>
    <dataValidation type="list" allowBlank="1" showInputMessage="1" showErrorMessage="1" sqref="K2:K20" xr:uid="{5DF90228-B9A3-4EB1-82AF-AC129C627655}">
      <formula1>israel_abroad</formula1>
    </dataValidation>
    <dataValidation type="list" allowBlank="1" showInputMessage="1" showErrorMessage="1" sqref="O2:O20" xr:uid="{3EE4A41C-936A-47CC-A776-F14D6A8B44C5}">
      <formula1>Holding_interest</formula1>
    </dataValidation>
    <dataValidation type="list" allowBlank="1" showInputMessage="1" showErrorMessage="1" sqref="R2:R20" xr:uid="{9AB3F4D6-97F8-446C-B908-D2FEE48064C9}">
      <formula1>Valuation</formula1>
    </dataValidation>
    <dataValidation type="list" allowBlank="1" showInputMessage="1" showErrorMessage="1" sqref="S2:S20" xr:uid="{DDEC5C03-C8C9-4F55-A796-483727553E39}">
      <formula1>Dependence_Independence</formula1>
    </dataValidation>
    <dataValidation type="list" allowBlank="1" showInputMessage="1" showErrorMessage="1" sqref="L2:M20" xr:uid="{CCF6C95C-7A4B-4BA2-BFDA-AE324F89FEEF}">
      <formula1>Country_list</formula1>
    </dataValidation>
    <dataValidation type="list" allowBlank="1" showInputMessage="1" showErrorMessage="1" sqref="E2:E20" xr:uid="{44EE6F2F-21BB-47B5-AB86-ACCD69C29B3A}">
      <formula1>Issuer_Number_Fund</formula1>
    </dataValidation>
    <dataValidation type="list" allowBlank="1" showInputMessage="1" showErrorMessage="1" sqref="H2:H20" xr:uid="{B8984564-6718-4A6A-BF49-EE8C7911A050}">
      <formula1>Type_of_Security_ID_Fund</formula1>
    </dataValidation>
    <dataValidation type="list" allowBlank="1" showInputMessage="1" showErrorMessage="1" sqref="N2:N20" xr:uid="{75B3A260-990D-4835-92AD-8A4425187C5C}">
      <formula1>Country_list_funds</formula1>
    </dataValidation>
    <dataValidation type="list" allowBlank="1" showInputMessage="1" showErrorMessage="1" sqref="L35:L1048576" xr:uid="{00000000-0002-0000-1300-000006000000}">
      <formula1>Country</formula1>
    </dataValidation>
  </dataValidation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:XFD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16384" width="9" style="3" hidden="1"/>
  </cols>
  <sheetData>
    <row r="1" spans="1:2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609</v>
      </c>
      <c r="L1" s="22" t="s">
        <v>738</v>
      </c>
      <c r="M1" s="22" t="s">
        <v>9</v>
      </c>
      <c r="N1" s="22" t="s">
        <v>666</v>
      </c>
      <c r="O1" s="22" t="s">
        <v>606</v>
      </c>
      <c r="P1" s="22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23</v>
      </c>
      <c r="V1" s="22" t="s">
        <v>613</v>
      </c>
      <c r="W1" s="22" t="s">
        <v>773</v>
      </c>
      <c r="X1" s="22" t="s">
        <v>15</v>
      </c>
      <c r="Y1" s="22" t="s">
        <v>11</v>
      </c>
      <c r="Z1" s="22" t="s">
        <v>1153</v>
      </c>
      <c r="AA1" s="22" t="s">
        <v>19</v>
      </c>
      <c r="AB1" s="22" t="s">
        <v>30</v>
      </c>
    </row>
    <row r="2" spans="1:28" s="9" customFormat="1">
      <c r="A2" s="168" t="s">
        <v>1213</v>
      </c>
      <c r="B2" s="168">
        <v>378</v>
      </c>
      <c r="C2" s="168" t="s">
        <v>2103</v>
      </c>
      <c r="D2" s="168" t="s">
        <v>2104</v>
      </c>
      <c r="E2" s="162" t="s">
        <v>78</v>
      </c>
      <c r="F2" s="168" t="s">
        <v>2105</v>
      </c>
      <c r="G2" s="168" t="s">
        <v>2106</v>
      </c>
      <c r="H2" s="168" t="s">
        <v>78</v>
      </c>
      <c r="I2" s="162" t="s">
        <v>61</v>
      </c>
      <c r="J2" s="162" t="s">
        <v>314</v>
      </c>
      <c r="K2" s="168" t="s">
        <v>102</v>
      </c>
      <c r="L2" s="168" t="s">
        <v>102</v>
      </c>
      <c r="M2" s="168" t="s">
        <v>102</v>
      </c>
      <c r="N2" s="168" t="s">
        <v>1338</v>
      </c>
      <c r="O2" s="168" t="s">
        <v>62</v>
      </c>
      <c r="P2" s="168" t="s">
        <v>2107</v>
      </c>
      <c r="Q2" s="162" t="s">
        <v>1220</v>
      </c>
      <c r="R2" s="168" t="s">
        <v>102</v>
      </c>
      <c r="S2" s="168" t="s">
        <v>305</v>
      </c>
      <c r="T2" s="168" t="s">
        <v>1921</v>
      </c>
      <c r="U2" s="169">
        <v>0</v>
      </c>
      <c r="V2" s="169">
        <v>0</v>
      </c>
      <c r="W2" s="169">
        <v>9318.33</v>
      </c>
      <c r="X2" s="169">
        <v>71</v>
      </c>
      <c r="Y2" s="169">
        <v>3.7589999999999999</v>
      </c>
      <c r="Z2" s="169">
        <v>24.87</v>
      </c>
      <c r="AA2" s="171">
        <v>1</v>
      </c>
      <c r="AB2" s="171">
        <v>3.8788699497298499E-5</v>
      </c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1" spans="1:28">
      <c r="E21"/>
      <c r="H21"/>
      <c r="K21"/>
    </row>
    <row r="23" spans="1:28">
      <c r="H23" s="43"/>
    </row>
    <row r="24" spans="1:28">
      <c r="H24" s="43"/>
      <c r="K24" s="3"/>
    </row>
    <row r="25" spans="1:28">
      <c r="H25" s="43"/>
    </row>
    <row r="26" spans="1:28">
      <c r="H26" s="4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98C8ECE8-4F88-4483-B66F-6E1EEDA4B92D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16384" width="9" style="3" hidden="1"/>
  </cols>
  <sheetData>
    <row r="1" spans="1:2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10</v>
      </c>
      <c r="N1" s="22" t="s">
        <v>666</v>
      </c>
      <c r="O1" s="22" t="s">
        <v>606</v>
      </c>
      <c r="P1" s="22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23</v>
      </c>
      <c r="V1" s="22" t="s">
        <v>613</v>
      </c>
      <c r="W1" s="22" t="s">
        <v>773</v>
      </c>
      <c r="X1" s="22" t="s">
        <v>15</v>
      </c>
      <c r="Y1" s="22" t="s">
        <v>11</v>
      </c>
      <c r="Z1" s="22" t="s">
        <v>771</v>
      </c>
      <c r="AA1" s="22" t="s">
        <v>19</v>
      </c>
      <c r="AB1" s="22" t="s">
        <v>30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3" customFormat="1">
      <c r="E21"/>
      <c r="H21" s="42"/>
    </row>
    <row r="23" spans="1:28">
      <c r="H23" s="43"/>
    </row>
    <row r="24" spans="1:28">
      <c r="H24" s="43"/>
    </row>
    <row r="25" spans="1:28">
      <c r="H25" s="43"/>
    </row>
    <row r="26" spans="1:28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:XFD5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16384" width="9" style="9" hidden="1"/>
  </cols>
  <sheetData>
    <row r="1" spans="1:41" ht="51">
      <c r="A1" s="22" t="s">
        <v>651</v>
      </c>
      <c r="B1" s="22" t="s">
        <v>0</v>
      </c>
      <c r="C1" s="22" t="s">
        <v>1</v>
      </c>
      <c r="D1" s="22" t="s">
        <v>418</v>
      </c>
      <c r="E1" s="22" t="s">
        <v>798</v>
      </c>
      <c r="F1" s="22" t="s">
        <v>11</v>
      </c>
      <c r="G1" s="22" t="s">
        <v>326</v>
      </c>
      <c r="H1" s="22" t="s">
        <v>330</v>
      </c>
      <c r="I1" s="22" t="s">
        <v>328</v>
      </c>
      <c r="J1" s="22" t="s">
        <v>329</v>
      </c>
      <c r="K1" s="22" t="s">
        <v>419</v>
      </c>
      <c r="L1" s="22" t="s">
        <v>799</v>
      </c>
      <c r="M1" s="22" t="s">
        <v>11</v>
      </c>
      <c r="N1" s="22" t="s">
        <v>327</v>
      </c>
      <c r="O1" s="22" t="s">
        <v>331</v>
      </c>
      <c r="P1" s="22" t="s">
        <v>943</v>
      </c>
      <c r="Q1" s="22" t="s">
        <v>348</v>
      </c>
      <c r="R1" s="22" t="s">
        <v>1155</v>
      </c>
      <c r="S1" s="22" t="s">
        <v>604</v>
      </c>
      <c r="T1" s="22" t="s">
        <v>605</v>
      </c>
      <c r="U1" s="22" t="s">
        <v>464</v>
      </c>
      <c r="V1" s="22" t="s">
        <v>343</v>
      </c>
      <c r="W1" s="22" t="s">
        <v>463</v>
      </c>
      <c r="X1" s="22" t="s">
        <v>99</v>
      </c>
      <c r="Y1" s="22" t="s">
        <v>606</v>
      </c>
      <c r="Z1" s="22" t="s">
        <v>365</v>
      </c>
      <c r="AA1" s="22" t="s">
        <v>366</v>
      </c>
      <c r="AB1" s="22" t="s">
        <v>612</v>
      </c>
      <c r="AC1" s="22" t="s">
        <v>308</v>
      </c>
      <c r="AD1" s="22" t="s">
        <v>368</v>
      </c>
      <c r="AE1" s="22" t="s">
        <v>737</v>
      </c>
      <c r="AF1" s="22" t="s">
        <v>309</v>
      </c>
      <c r="AG1" s="22" t="s">
        <v>310</v>
      </c>
      <c r="AH1" s="22" t="s">
        <v>349</v>
      </c>
      <c r="AI1" s="22" t="s">
        <v>367</v>
      </c>
      <c r="AJ1" s="22" t="s">
        <v>617</v>
      </c>
      <c r="AK1" s="22" t="s">
        <v>364</v>
      </c>
      <c r="AL1" s="22" t="s">
        <v>458</v>
      </c>
      <c r="AM1" s="22" t="s">
        <v>436</v>
      </c>
      <c r="AN1" s="22" t="s">
        <v>19</v>
      </c>
      <c r="AO1" s="22" t="s">
        <v>30</v>
      </c>
    </row>
    <row r="2" spans="1:41">
      <c r="A2" s="10" t="s">
        <v>1213</v>
      </c>
      <c r="B2" s="10" t="s">
        <v>2108</v>
      </c>
      <c r="C2" s="10" t="s">
        <v>353</v>
      </c>
      <c r="D2" s="1" t="s">
        <v>2109</v>
      </c>
      <c r="E2" s="10" t="s">
        <v>1217</v>
      </c>
      <c r="F2" s="13">
        <v>1</v>
      </c>
      <c r="G2" s="13">
        <v>188078.29</v>
      </c>
      <c r="H2" s="158">
        <f>184959.9/1000</f>
        <v>184.9599</v>
      </c>
      <c r="I2" s="159">
        <v>1</v>
      </c>
      <c r="J2" s="158">
        <v>2.1153999999999999E-2</v>
      </c>
      <c r="K2" s="9" t="s">
        <v>2109</v>
      </c>
      <c r="L2" s="10" t="s">
        <v>1220</v>
      </c>
      <c r="M2" s="159">
        <v>3.76</v>
      </c>
      <c r="N2" s="159">
        <v>-50898</v>
      </c>
      <c r="O2" s="159">
        <f>-50898/1000</f>
        <v>-50.898000000000003</v>
      </c>
      <c r="P2" s="159">
        <v>-5.9829999999999996E-3</v>
      </c>
      <c r="Q2" s="159">
        <v>1</v>
      </c>
      <c r="R2" s="13">
        <v>-3.12</v>
      </c>
      <c r="S2" s="9" t="s">
        <v>53</v>
      </c>
      <c r="T2" s="162" t="s">
        <v>53</v>
      </c>
      <c r="U2" s="10" t="s">
        <v>72</v>
      </c>
      <c r="V2" s="10" t="s">
        <v>376</v>
      </c>
      <c r="W2" s="9" t="s">
        <v>691</v>
      </c>
      <c r="X2" s="10" t="s">
        <v>2110</v>
      </c>
      <c r="Y2" s="10" t="s">
        <v>62</v>
      </c>
      <c r="Z2" s="1" t="s">
        <v>2111</v>
      </c>
      <c r="AA2" s="28" t="s">
        <v>2112</v>
      </c>
      <c r="AB2" s="10" t="s">
        <v>362</v>
      </c>
      <c r="AC2" s="10" t="s">
        <v>363</v>
      </c>
      <c r="AD2" s="10" t="s">
        <v>55</v>
      </c>
      <c r="AE2" s="10" t="s">
        <v>341</v>
      </c>
      <c r="AF2" s="10" t="s">
        <v>362</v>
      </c>
      <c r="AG2" s="10" t="s">
        <v>359</v>
      </c>
      <c r="AH2" s="172">
        <v>0</v>
      </c>
      <c r="AI2" s="13">
        <v>3.6951999999999998</v>
      </c>
      <c r="AJ2" s="9" t="s">
        <v>2113</v>
      </c>
      <c r="AK2" s="10" t="s">
        <v>62</v>
      </c>
      <c r="AL2" s="9" t="s">
        <v>2113</v>
      </c>
      <c r="AM2" s="9" t="s">
        <v>1637</v>
      </c>
      <c r="AN2" s="171">
        <v>1</v>
      </c>
      <c r="AO2" s="171">
        <v>0</v>
      </c>
    </row>
    <row r="3" spans="1:41">
      <c r="A3" s="10" t="s">
        <v>1213</v>
      </c>
      <c r="B3" s="10" t="s">
        <v>1213</v>
      </c>
      <c r="C3" s="10" t="s">
        <v>353</v>
      </c>
      <c r="D3" s="1" t="s">
        <v>2114</v>
      </c>
      <c r="E3" s="10" t="s">
        <v>1217</v>
      </c>
      <c r="F3" s="13">
        <v>1</v>
      </c>
      <c r="G3" s="13">
        <v>21443934.600000001</v>
      </c>
      <c r="H3" s="158">
        <f>21489472.93/1000</f>
        <v>21489.47293</v>
      </c>
      <c r="I3" s="159">
        <v>0.15246599999999999</v>
      </c>
      <c r="J3" s="158">
        <v>2.7477000000000001E-2</v>
      </c>
      <c r="K3" s="9" t="s">
        <v>2114</v>
      </c>
      <c r="L3" s="10" t="s">
        <v>1222</v>
      </c>
      <c r="M3" s="159">
        <v>4.0199999999999996</v>
      </c>
      <c r="N3" s="159">
        <v>-5322000</v>
      </c>
      <c r="O3" s="159">
        <f>-5322000/1000</f>
        <v>-5322</v>
      </c>
      <c r="P3" s="159">
        <v>-8.8260000000000005E-3</v>
      </c>
      <c r="Q3" s="159">
        <v>0.13938400000000001</v>
      </c>
      <c r="R3" s="13">
        <v>45.54</v>
      </c>
      <c r="S3" s="9" t="s">
        <v>53</v>
      </c>
      <c r="T3" s="162" t="s">
        <v>53</v>
      </c>
      <c r="U3" s="10" t="s">
        <v>72</v>
      </c>
      <c r="V3" s="10" t="s">
        <v>376</v>
      </c>
      <c r="W3" s="9" t="s">
        <v>691</v>
      </c>
      <c r="X3" s="10" t="s">
        <v>2115</v>
      </c>
      <c r="Y3" s="10" t="s">
        <v>62</v>
      </c>
      <c r="Z3" s="1" t="s">
        <v>2111</v>
      </c>
      <c r="AA3" s="28" t="s">
        <v>2112</v>
      </c>
      <c r="AB3" s="10" t="s">
        <v>362</v>
      </c>
      <c r="AC3" s="10" t="s">
        <v>363</v>
      </c>
      <c r="AD3" s="10" t="s">
        <v>55</v>
      </c>
      <c r="AE3" s="10" t="s">
        <v>341</v>
      </c>
      <c r="AF3" s="10" t="s">
        <v>362</v>
      </c>
      <c r="AG3" s="10" t="s">
        <v>359</v>
      </c>
      <c r="AH3" s="163">
        <v>0</v>
      </c>
      <c r="AI3" s="13">
        <v>4.0293000000000001</v>
      </c>
      <c r="AJ3" s="10" t="s">
        <v>2113</v>
      </c>
      <c r="AK3" s="10" t="s">
        <v>62</v>
      </c>
      <c r="AL3" s="9" t="s">
        <v>2113</v>
      </c>
      <c r="AM3" s="9" t="s">
        <v>1637</v>
      </c>
      <c r="AN3" s="171">
        <v>-2.3146E-2</v>
      </c>
      <c r="AO3" s="171">
        <v>0</v>
      </c>
    </row>
    <row r="4" spans="1:41">
      <c r="A4" s="10" t="s">
        <v>1213</v>
      </c>
      <c r="B4" s="10" t="s">
        <v>1213</v>
      </c>
      <c r="C4" s="10" t="s">
        <v>353</v>
      </c>
      <c r="D4" s="1" t="s">
        <v>2116</v>
      </c>
      <c r="E4" s="10" t="s">
        <v>1217</v>
      </c>
      <c r="F4" s="13">
        <v>1</v>
      </c>
      <c r="G4" s="13">
        <v>208736.15</v>
      </c>
      <c r="H4" s="158">
        <f>206197.06/1000</f>
        <v>206.19705999999999</v>
      </c>
      <c r="I4" s="159">
        <v>1.4630000000000001E-3</v>
      </c>
      <c r="J4" s="158">
        <v>2.6400000000000002E-4</v>
      </c>
      <c r="K4" s="9" t="s">
        <v>2116</v>
      </c>
      <c r="L4" s="10" t="s">
        <v>1224</v>
      </c>
      <c r="M4" s="159">
        <v>4.75</v>
      </c>
      <c r="N4" s="159">
        <v>-44500</v>
      </c>
      <c r="O4" s="159">
        <f>-44500/1000</f>
        <v>-44.5</v>
      </c>
      <c r="P4" s="159">
        <v>-7.3999999999999996E-5</v>
      </c>
      <c r="Q4" s="159">
        <v>1.165E-3</v>
      </c>
      <c r="R4" s="13">
        <v>-2.54</v>
      </c>
      <c r="S4" s="9" t="s">
        <v>53</v>
      </c>
      <c r="T4" s="162" t="s">
        <v>53</v>
      </c>
      <c r="U4" s="10" t="s">
        <v>72</v>
      </c>
      <c r="V4" s="10" t="s">
        <v>376</v>
      </c>
      <c r="W4" s="9" t="s">
        <v>691</v>
      </c>
      <c r="X4" s="10" t="s">
        <v>2117</v>
      </c>
      <c r="Y4" s="10" t="s">
        <v>62</v>
      </c>
      <c r="Z4" s="1" t="s">
        <v>2111</v>
      </c>
      <c r="AA4" s="28" t="s">
        <v>2112</v>
      </c>
      <c r="AB4" s="10" t="s">
        <v>362</v>
      </c>
      <c r="AC4" s="10" t="s">
        <v>363</v>
      </c>
      <c r="AD4" s="10" t="s">
        <v>55</v>
      </c>
      <c r="AE4" s="10" t="s">
        <v>341</v>
      </c>
      <c r="AF4" s="10" t="s">
        <v>362</v>
      </c>
      <c r="AG4" s="10" t="s">
        <v>359</v>
      </c>
      <c r="AH4" s="163">
        <v>0</v>
      </c>
      <c r="AI4" s="13">
        <v>4.6906999999999996</v>
      </c>
      <c r="AJ4" s="10" t="s">
        <v>2113</v>
      </c>
      <c r="AK4" s="10" t="s">
        <v>62</v>
      </c>
      <c r="AL4" s="9" t="s">
        <v>2113</v>
      </c>
      <c r="AM4" s="9" t="s">
        <v>1637</v>
      </c>
      <c r="AN4" s="171">
        <v>1.291E-3</v>
      </c>
      <c r="AO4" s="171">
        <v>0</v>
      </c>
    </row>
    <row r="5" spans="1:41">
      <c r="A5" s="10" t="s">
        <v>1213</v>
      </c>
      <c r="B5" s="10" t="s">
        <v>1213</v>
      </c>
      <c r="C5" s="10" t="s">
        <v>353</v>
      </c>
      <c r="D5" s="1" t="s">
        <v>2109</v>
      </c>
      <c r="E5" s="10" t="s">
        <v>1217</v>
      </c>
      <c r="F5" s="13">
        <v>1</v>
      </c>
      <c r="G5" s="13">
        <v>121260766.79000001</v>
      </c>
      <c r="H5" s="158">
        <f>119250228.66/1000</f>
        <v>119250.22865999999</v>
      </c>
      <c r="I5" s="159">
        <v>0.84607100000000002</v>
      </c>
      <c r="J5" s="158">
        <v>0.152474</v>
      </c>
      <c r="K5" s="9" t="s">
        <v>2109</v>
      </c>
      <c r="L5" s="10" t="s">
        <v>1220</v>
      </c>
      <c r="M5" s="159">
        <v>3.76</v>
      </c>
      <c r="N5" s="159">
        <v>-32815752</v>
      </c>
      <c r="O5" s="159">
        <f>-32815752/1000</f>
        <v>-32815.752</v>
      </c>
      <c r="P5" s="159">
        <v>-5.4422999999999999E-2</v>
      </c>
      <c r="Q5" s="159">
        <v>0.85945000000000005</v>
      </c>
      <c r="R5" s="13">
        <v>-2010.54</v>
      </c>
      <c r="S5" s="9" t="s">
        <v>53</v>
      </c>
      <c r="T5" s="162" t="s">
        <v>53</v>
      </c>
      <c r="U5" s="10" t="s">
        <v>72</v>
      </c>
      <c r="V5" s="10" t="s">
        <v>376</v>
      </c>
      <c r="W5" s="9" t="s">
        <v>691</v>
      </c>
      <c r="X5" s="10" t="s">
        <v>2110</v>
      </c>
      <c r="Y5" s="10" t="s">
        <v>62</v>
      </c>
      <c r="Z5" s="1" t="s">
        <v>2111</v>
      </c>
      <c r="AA5" s="28" t="s">
        <v>2112</v>
      </c>
      <c r="AB5" s="10" t="s">
        <v>362</v>
      </c>
      <c r="AC5" s="10" t="s">
        <v>363</v>
      </c>
      <c r="AD5" s="10" t="s">
        <v>55</v>
      </c>
      <c r="AE5" s="10" t="s">
        <v>341</v>
      </c>
      <c r="AF5" s="10" t="s">
        <v>362</v>
      </c>
      <c r="AG5" s="10" t="s">
        <v>359</v>
      </c>
      <c r="AH5" s="163">
        <v>0</v>
      </c>
      <c r="AI5" s="13">
        <v>3.6951999999999998</v>
      </c>
      <c r="AJ5" s="10" t="s">
        <v>2113</v>
      </c>
      <c r="AK5" s="10" t="s">
        <v>62</v>
      </c>
      <c r="AL5" s="9" t="s">
        <v>2113</v>
      </c>
      <c r="AM5" s="9" t="s">
        <v>1637</v>
      </c>
      <c r="AN5" s="171">
        <v>1.021855</v>
      </c>
      <c r="AO5" s="171">
        <v>-3.0000000000000001E-6</v>
      </c>
    </row>
    <row r="6" spans="1:41">
      <c r="A6" s="11"/>
      <c r="B6" s="11"/>
      <c r="C6" s="11"/>
      <c r="D6" s="2"/>
      <c r="E6" s="11"/>
      <c r="F6" s="11"/>
      <c r="G6" s="11"/>
      <c r="H6" s="14"/>
      <c r="I6"/>
      <c r="J6" s="12"/>
      <c r="K6"/>
      <c r="L6" s="11"/>
      <c r="M6"/>
      <c r="N6"/>
      <c r="O6"/>
      <c r="P6"/>
      <c r="Q6"/>
      <c r="R6" s="13"/>
      <c r="S6"/>
      <c r="T6" s="21"/>
      <c r="U6" s="29"/>
      <c r="V6" s="10"/>
      <c r="X6" s="10"/>
      <c r="Y6" s="10"/>
      <c r="Z6" s="1"/>
      <c r="AA6" s="28"/>
      <c r="AB6" s="10"/>
      <c r="AC6" s="10"/>
      <c r="AD6" s="10"/>
      <c r="AE6" s="10"/>
      <c r="AF6" s="10"/>
      <c r="AG6" s="11"/>
      <c r="AI6" s="11"/>
      <c r="AJ6" s="10"/>
      <c r="AK6" s="10"/>
      <c r="AM6"/>
      <c r="AN6" s="23"/>
      <c r="AO6" s="23"/>
    </row>
    <row r="7" spans="1:41">
      <c r="A7" s="11"/>
      <c r="B7" s="11"/>
      <c r="C7" s="11"/>
      <c r="D7" s="2"/>
      <c r="E7" s="11"/>
      <c r="F7" s="11"/>
      <c r="G7" s="11"/>
      <c r="H7" s="14"/>
      <c r="I7"/>
      <c r="J7" s="12"/>
      <c r="K7"/>
      <c r="L7" s="11"/>
      <c r="M7"/>
      <c r="N7"/>
      <c r="O7"/>
      <c r="P7"/>
      <c r="Q7"/>
      <c r="R7" s="13"/>
      <c r="S7"/>
      <c r="T7" s="21"/>
      <c r="U7" s="29"/>
      <c r="V7" s="10"/>
      <c r="X7" s="10"/>
      <c r="Y7" s="10"/>
      <c r="Z7" s="1"/>
      <c r="AA7" s="28"/>
      <c r="AB7" s="10"/>
      <c r="AC7" s="10"/>
      <c r="AD7" s="10"/>
      <c r="AE7" s="10"/>
      <c r="AF7" s="10"/>
      <c r="AG7" s="11"/>
      <c r="AI7" s="11"/>
      <c r="AJ7" s="10"/>
      <c r="AK7" s="10"/>
      <c r="AM7"/>
      <c r="AN7" s="23"/>
      <c r="AO7" s="23"/>
    </row>
    <row r="8" spans="1:41">
      <c r="A8" s="11"/>
      <c r="B8" s="11"/>
      <c r="C8" s="11"/>
      <c r="D8" s="2"/>
      <c r="E8" s="11"/>
      <c r="F8" s="11"/>
      <c r="G8" s="11"/>
      <c r="H8" s="14"/>
      <c r="I8"/>
      <c r="J8" s="12"/>
      <c r="K8"/>
      <c r="L8" s="11"/>
      <c r="M8"/>
      <c r="N8"/>
      <c r="O8"/>
      <c r="P8"/>
      <c r="Q8"/>
      <c r="R8" s="13"/>
      <c r="S8"/>
      <c r="T8" s="21"/>
      <c r="U8" s="29"/>
      <c r="V8" s="10"/>
      <c r="X8" s="10"/>
      <c r="Y8" s="10"/>
      <c r="Z8" s="1"/>
      <c r="AA8" s="28"/>
      <c r="AB8" s="10"/>
      <c r="AC8" s="10"/>
      <c r="AD8" s="10"/>
      <c r="AE8" s="10"/>
      <c r="AF8" s="10"/>
      <c r="AG8" s="11"/>
      <c r="AI8" s="11"/>
      <c r="AJ8" s="10"/>
      <c r="AK8" s="10"/>
      <c r="AM8"/>
      <c r="AN8" s="23"/>
      <c r="AO8" s="23"/>
    </row>
    <row r="9" spans="1:41">
      <c r="A9" s="11"/>
      <c r="B9" s="11"/>
      <c r="C9" s="11"/>
      <c r="D9" s="2"/>
      <c r="E9" s="11"/>
      <c r="F9" s="11"/>
      <c r="G9" s="11"/>
      <c r="H9" s="14"/>
      <c r="I9"/>
      <c r="J9" s="12"/>
      <c r="K9"/>
      <c r="L9" s="11"/>
      <c r="M9"/>
      <c r="N9"/>
      <c r="O9"/>
      <c r="P9"/>
      <c r="Q9"/>
      <c r="R9" s="13"/>
      <c r="S9"/>
      <c r="T9" s="21"/>
      <c r="U9" s="29"/>
      <c r="V9" s="10"/>
      <c r="X9" s="10"/>
      <c r="Y9" s="10"/>
      <c r="Z9" s="1"/>
      <c r="AA9" s="28"/>
      <c r="AB9" s="10"/>
      <c r="AC9" s="10"/>
      <c r="AD9" s="10"/>
      <c r="AE9" s="10"/>
      <c r="AF9" s="10"/>
      <c r="AG9" s="11"/>
      <c r="AI9" s="11"/>
      <c r="AJ9" s="10"/>
      <c r="AK9" s="10"/>
      <c r="AM9"/>
      <c r="AN9" s="23"/>
      <c r="AO9" s="23"/>
    </row>
    <row r="10" spans="1:41">
      <c r="A10" s="11"/>
      <c r="B10" s="11"/>
      <c r="C10" s="11"/>
      <c r="D10" s="2"/>
      <c r="E10" s="11"/>
      <c r="F10" s="11"/>
      <c r="G10" s="11"/>
      <c r="H10" s="14"/>
      <c r="I10"/>
      <c r="J10" s="12"/>
      <c r="K10"/>
      <c r="L10" s="11"/>
      <c r="M10"/>
      <c r="N10"/>
      <c r="O10"/>
      <c r="P10"/>
      <c r="Q10"/>
      <c r="R10" s="13"/>
      <c r="S10"/>
      <c r="T10" s="21"/>
      <c r="U10" s="29"/>
      <c r="V10" s="10"/>
      <c r="X10" s="10"/>
      <c r="Y10" s="10"/>
      <c r="Z10" s="1"/>
      <c r="AA10" s="28"/>
      <c r="AB10" s="10"/>
      <c r="AC10" s="10"/>
      <c r="AD10" s="10"/>
      <c r="AE10" s="10"/>
      <c r="AF10" s="10"/>
      <c r="AG10" s="11"/>
      <c r="AI10" s="11"/>
      <c r="AJ10" s="10"/>
      <c r="AK10" s="10"/>
      <c r="AM10"/>
      <c r="AN10" s="23"/>
      <c r="AO10" s="23"/>
    </row>
    <row r="11" spans="1:41">
      <c r="A11" s="11"/>
      <c r="B11" s="11"/>
      <c r="C11" s="11"/>
      <c r="D11" s="2"/>
      <c r="E11" s="11"/>
      <c r="F11" s="11"/>
      <c r="G11" s="11"/>
      <c r="H11" s="14"/>
      <c r="I11"/>
      <c r="J11" s="12"/>
      <c r="K11"/>
      <c r="L11" s="11"/>
      <c r="M11"/>
      <c r="N11"/>
      <c r="O11"/>
      <c r="P11"/>
      <c r="Q11"/>
      <c r="R11" s="13"/>
      <c r="S11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M11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I12"/>
      <c r="J12" s="12"/>
      <c r="K12"/>
      <c r="L12" s="11"/>
      <c r="M12"/>
      <c r="N12"/>
      <c r="O12"/>
      <c r="P12"/>
      <c r="Q12"/>
      <c r="R12" s="13"/>
      <c r="S12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M12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I13"/>
      <c r="J13" s="12"/>
      <c r="K13"/>
      <c r="L13" s="11"/>
      <c r="M13"/>
      <c r="N13"/>
      <c r="O13"/>
      <c r="P13"/>
      <c r="Q13"/>
      <c r="R13" s="13"/>
      <c r="S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M13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I14"/>
      <c r="J14" s="12"/>
      <c r="K14"/>
      <c r="L14" s="11"/>
      <c r="M14"/>
      <c r="N14"/>
      <c r="O14"/>
      <c r="P14"/>
      <c r="Q14"/>
      <c r="R14" s="13"/>
      <c r="S14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M14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I15"/>
      <c r="J15" s="12"/>
      <c r="K15"/>
      <c r="L15" s="11"/>
      <c r="M15"/>
      <c r="N15"/>
      <c r="O15"/>
      <c r="P15"/>
      <c r="Q15"/>
      <c r="R15" s="13"/>
      <c r="S15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M15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I16"/>
      <c r="J16" s="12"/>
      <c r="K16"/>
      <c r="L16" s="11"/>
      <c r="M16"/>
      <c r="N16"/>
      <c r="O16"/>
      <c r="P16"/>
      <c r="Q16"/>
      <c r="R16" s="13"/>
      <c r="S16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M16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I17"/>
      <c r="J17" s="12"/>
      <c r="K17"/>
      <c r="L17" s="11"/>
      <c r="M17"/>
      <c r="N17"/>
      <c r="O17"/>
      <c r="P17"/>
      <c r="Q17"/>
      <c r="R17" s="13"/>
      <c r="S17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M17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I18"/>
      <c r="J18" s="12"/>
      <c r="K18"/>
      <c r="L18" s="11"/>
      <c r="M18"/>
      <c r="N18"/>
      <c r="O18"/>
      <c r="P18"/>
      <c r="Q18"/>
      <c r="R18" s="13"/>
      <c r="S18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M18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I19"/>
      <c r="J19" s="12"/>
      <c r="K19"/>
      <c r="L19" s="11"/>
      <c r="M19"/>
      <c r="N19"/>
      <c r="O19"/>
      <c r="P19"/>
      <c r="Q19"/>
      <c r="R19" s="13"/>
      <c r="S19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M19"/>
      <c r="AN19" s="23"/>
      <c r="AO19" s="23"/>
    </row>
    <row r="20" spans="1:41">
      <c r="C20" s="11"/>
      <c r="E20" s="11"/>
      <c r="S20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1" spans="1:41" customFormat="1"/>
    <row r="22" spans="1:41">
      <c r="C22" s="11"/>
      <c r="E22" s="11"/>
      <c r="S22"/>
      <c r="T22" s="21"/>
      <c r="AE22" s="10"/>
      <c r="AF22" s="10"/>
    </row>
    <row r="23" spans="1:41">
      <c r="C23" s="11"/>
      <c r="E23" s="11"/>
      <c r="S23"/>
      <c r="T23" s="21"/>
      <c r="AE23" s="10"/>
      <c r="AF23" s="10"/>
    </row>
    <row r="24" spans="1:41">
      <c r="C24" s="11"/>
      <c r="E24" s="11"/>
      <c r="S24"/>
      <c r="T24" s="21"/>
      <c r="AE24" s="10"/>
      <c r="AF24" s="10"/>
    </row>
    <row r="25" spans="1:41">
      <c r="C25" s="11"/>
      <c r="E25" s="11"/>
      <c r="S25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5">
    <dataValidation type="list" allowBlank="1" showInputMessage="1" showErrorMessage="1" sqref="U22:U34 U2:U20" xr:uid="{00000000-0002-0000-1600-000000000000}">
      <formula1>Underlying_Asset</formula1>
    </dataValidation>
    <dataValidation type="list" allowBlank="1" showInputMessage="1" showErrorMessage="1" sqref="AG22:AG1048576 AB2:AB20 AB22:AB1048576 AG2:AG20" xr:uid="{00000000-0002-0000-1600-000001000000}">
      <formula1>Reset_frequency</formula1>
    </dataValidation>
    <dataValidation type="list" allowBlank="1" showInputMessage="1" showErrorMessage="1" sqref="S22:S25 S2:S20" xr:uid="{00000000-0002-0000-1600-000002000000}">
      <formula1>israel_abroad</formula1>
    </dataValidation>
    <dataValidation type="list" allowBlank="1" showInputMessage="1" showErrorMessage="1" sqref="Y22:Y34 AD22:AD1048576 Y2:Y20 AL22:AL1048576 AL20 AD2:AD20" xr:uid="{00000000-0002-0000-1600-000003000000}">
      <formula1>Holding_interest</formula1>
    </dataValidation>
    <dataValidation type="list" allowBlank="1" showInputMessage="1" showErrorMessage="1" sqref="AC22:AC34 AC2:AC20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2:T34 T2:T20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M2:N19 P2:R19 I2:K19 D2:D19 Z2:Z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22:AE26 AE6:AE20" xr:uid="{00000000-0002-0000-1600-00000D000000}">
      <formula1>#REF!</formula1>
    </dataValidation>
    <dataValidation type="list" allowBlank="1" showInputMessage="1" showErrorMessage="1" sqref="AE3:AE5" xr:uid="{58665CA9-85B9-451D-9785-926B7E539E1D}">
      <formula1>$C$535:$C$536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C6:C20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>
      <selection activeCell="F15" sqref="F15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16384" width="9" style="3" hidden="1"/>
  </cols>
  <sheetData>
    <row r="1" spans="1:53" ht="51">
      <c r="A1" s="22" t="s">
        <v>651</v>
      </c>
      <c r="B1" s="22" t="s">
        <v>0</v>
      </c>
      <c r="C1" s="22" t="s">
        <v>725</v>
      </c>
      <c r="D1" s="22" t="s">
        <v>726</v>
      </c>
      <c r="E1" s="22" t="s">
        <v>727</v>
      </c>
      <c r="F1" s="22" t="s">
        <v>728</v>
      </c>
      <c r="G1" s="22" t="s">
        <v>1</v>
      </c>
      <c r="H1" s="22" t="s">
        <v>916</v>
      </c>
      <c r="I1" s="22" t="s">
        <v>604</v>
      </c>
      <c r="J1" s="22" t="s">
        <v>605</v>
      </c>
      <c r="K1" s="22" t="s">
        <v>9</v>
      </c>
      <c r="L1" s="22" t="s">
        <v>606</v>
      </c>
      <c r="M1" s="22" t="s">
        <v>297</v>
      </c>
      <c r="N1" s="22" t="s">
        <v>592</v>
      </c>
      <c r="O1" s="22" t="s">
        <v>732</v>
      </c>
      <c r="P1" s="22" t="s">
        <v>6</v>
      </c>
      <c r="Q1" s="22" t="s">
        <v>8</v>
      </c>
      <c r="R1" s="22" t="s">
        <v>1148</v>
      </c>
      <c r="S1" s="22" t="s">
        <v>396</v>
      </c>
      <c r="T1" s="22" t="s">
        <v>13</v>
      </c>
      <c r="U1" s="22" t="s">
        <v>440</v>
      </c>
      <c r="V1" s="22" t="s">
        <v>14</v>
      </c>
      <c r="W1" s="22" t="s">
        <v>282</v>
      </c>
      <c r="X1" s="22" t="s">
        <v>309</v>
      </c>
      <c r="Y1" s="22" t="s">
        <v>673</v>
      </c>
      <c r="Z1" s="22" t="s">
        <v>621</v>
      </c>
      <c r="AA1" s="22" t="s">
        <v>421</v>
      </c>
      <c r="AB1" s="22" t="s">
        <v>925</v>
      </c>
      <c r="AC1" s="22" t="s">
        <v>20</v>
      </c>
      <c r="AD1" s="22" t="s">
        <v>768</v>
      </c>
      <c r="AE1" s="22" t="s">
        <v>658</v>
      </c>
      <c r="AF1" s="22" t="s">
        <v>659</v>
      </c>
      <c r="AG1" s="22" t="s">
        <v>850</v>
      </c>
      <c r="AH1" s="22" t="s">
        <v>420</v>
      </c>
      <c r="AI1" s="22" t="s">
        <v>21</v>
      </c>
      <c r="AJ1" s="22" t="s">
        <v>674</v>
      </c>
      <c r="AK1" s="22" t="s">
        <v>917</v>
      </c>
      <c r="AL1" s="22" t="s">
        <v>731</v>
      </c>
      <c r="AM1" s="22" t="s">
        <v>372</v>
      </c>
      <c r="AN1" s="22" t="s">
        <v>16</v>
      </c>
      <c r="AO1" s="22" t="s">
        <v>1147</v>
      </c>
      <c r="AP1" s="22" t="s">
        <v>622</v>
      </c>
      <c r="AQ1" s="22" t="s">
        <v>948</v>
      </c>
      <c r="AR1" s="22" t="s">
        <v>729</v>
      </c>
      <c r="AS1" s="22" t="s">
        <v>11</v>
      </c>
      <c r="AT1" s="22" t="s">
        <v>1153</v>
      </c>
      <c r="AU1" s="22" t="s">
        <v>787</v>
      </c>
      <c r="AV1" s="22" t="s">
        <v>1154</v>
      </c>
      <c r="AW1" s="22" t="s">
        <v>788</v>
      </c>
      <c r="AX1" s="22" t="s">
        <v>669</v>
      </c>
      <c r="AY1" s="22" t="s">
        <v>26</v>
      </c>
      <c r="AZ1" s="22" t="s">
        <v>19</v>
      </c>
      <c r="BA1" s="22" t="s">
        <v>30</v>
      </c>
    </row>
    <row r="2" spans="1:53" s="9" customFormat="1">
      <c r="A2" s="9" t="s">
        <v>1213</v>
      </c>
      <c r="B2" s="9">
        <v>378</v>
      </c>
      <c r="C2" s="168" t="s">
        <v>2118</v>
      </c>
      <c r="D2" s="168" t="s">
        <v>78</v>
      </c>
      <c r="E2" s="168" t="s">
        <v>2119</v>
      </c>
      <c r="F2" s="168" t="s">
        <v>2120</v>
      </c>
      <c r="G2" s="168" t="s">
        <v>245</v>
      </c>
      <c r="H2" s="9" t="s">
        <v>836</v>
      </c>
      <c r="I2" s="162" t="s">
        <v>53</v>
      </c>
      <c r="J2" s="162" t="s">
        <v>53</v>
      </c>
      <c r="K2" s="168" t="s">
        <v>257</v>
      </c>
      <c r="L2" s="168" t="s">
        <v>62</v>
      </c>
      <c r="M2" s="168" t="s">
        <v>55</v>
      </c>
      <c r="N2" s="168">
        <v>14000004</v>
      </c>
      <c r="O2" s="168" t="s">
        <v>2121</v>
      </c>
      <c r="P2" s="168" t="s">
        <v>1469</v>
      </c>
      <c r="Q2" s="168" t="s">
        <v>102</v>
      </c>
      <c r="R2" s="168" t="s">
        <v>779</v>
      </c>
      <c r="S2" s="162" t="s">
        <v>1217</v>
      </c>
      <c r="T2" s="169">
        <v>0.7</v>
      </c>
      <c r="U2" s="168" t="s">
        <v>442</v>
      </c>
      <c r="V2" s="170">
        <v>6.6578999999999999E-2</v>
      </c>
      <c r="W2" s="168" t="s">
        <v>283</v>
      </c>
      <c r="X2" s="168" t="s">
        <v>362</v>
      </c>
      <c r="Y2" s="182">
        <v>6.6578999999999997</v>
      </c>
      <c r="Z2" s="171">
        <v>7.127E-2</v>
      </c>
      <c r="AA2" s="168" t="s">
        <v>2122</v>
      </c>
      <c r="AB2" s="162" t="s">
        <v>620</v>
      </c>
      <c r="AC2" s="168" t="s">
        <v>98</v>
      </c>
      <c r="AD2" s="182">
        <v>129056</v>
      </c>
      <c r="AE2" s="182">
        <v>0.5</v>
      </c>
      <c r="AF2" s="168" t="s">
        <v>2123</v>
      </c>
      <c r="AG2" s="168" t="s">
        <v>62</v>
      </c>
      <c r="AH2" s="168" t="s">
        <v>424</v>
      </c>
      <c r="AI2" s="9" t="s">
        <v>2124</v>
      </c>
      <c r="AJ2" s="9" t="s">
        <v>55</v>
      </c>
      <c r="AK2" s="168" t="s">
        <v>775</v>
      </c>
      <c r="AL2" s="168" t="s">
        <v>2125</v>
      </c>
      <c r="AM2" s="168" t="s">
        <v>305</v>
      </c>
      <c r="AN2" s="9" t="s">
        <v>2123</v>
      </c>
      <c r="AO2" s="9" t="s">
        <v>2123</v>
      </c>
      <c r="AP2" s="183"/>
      <c r="AQ2" s="159">
        <v>967970.81</v>
      </c>
      <c r="AR2" s="169">
        <v>100.15</v>
      </c>
      <c r="AS2" s="169">
        <v>1</v>
      </c>
      <c r="AT2" s="169">
        <v>969.423</v>
      </c>
      <c r="AU2" s="169">
        <v>969.423</v>
      </c>
      <c r="AV2" s="168"/>
      <c r="AW2" s="168"/>
      <c r="AX2" s="162" t="s">
        <v>62</v>
      </c>
      <c r="AY2" s="168" t="s">
        <v>17</v>
      </c>
      <c r="AZ2" s="171">
        <v>7.2030293657108696E-2</v>
      </c>
      <c r="BA2" s="171">
        <v>1.5119926239642999E-3</v>
      </c>
    </row>
    <row r="3" spans="1:53" s="9" customFormat="1">
      <c r="A3" s="9" t="s">
        <v>1213</v>
      </c>
      <c r="B3" s="9">
        <v>378</v>
      </c>
      <c r="C3" s="168" t="s">
        <v>2126</v>
      </c>
      <c r="D3" s="168" t="s">
        <v>1271</v>
      </c>
      <c r="E3" s="168" t="s">
        <v>2127</v>
      </c>
      <c r="F3" s="168" t="s">
        <v>2128</v>
      </c>
      <c r="G3" s="168" t="s">
        <v>245</v>
      </c>
      <c r="H3" s="9" t="s">
        <v>825</v>
      </c>
      <c r="I3" s="162" t="s">
        <v>53</v>
      </c>
      <c r="J3" s="162" t="s">
        <v>53</v>
      </c>
      <c r="K3" s="168" t="s">
        <v>140</v>
      </c>
      <c r="L3" s="168" t="s">
        <v>62</v>
      </c>
      <c r="M3" s="168" t="s">
        <v>55</v>
      </c>
      <c r="N3" s="177">
        <v>90750001</v>
      </c>
      <c r="O3" s="168" t="s">
        <v>2129</v>
      </c>
      <c r="P3" s="168" t="s">
        <v>2130</v>
      </c>
      <c r="Q3" s="168" t="s">
        <v>65</v>
      </c>
      <c r="R3" s="168" t="s">
        <v>779</v>
      </c>
      <c r="S3" s="162" t="s">
        <v>1217</v>
      </c>
      <c r="T3" s="169">
        <v>0.38</v>
      </c>
      <c r="U3" s="168" t="s">
        <v>441</v>
      </c>
      <c r="V3" s="170">
        <v>7.2499999999999995E-2</v>
      </c>
      <c r="W3" s="168" t="s">
        <v>283</v>
      </c>
      <c r="X3" s="168" t="s">
        <v>686</v>
      </c>
      <c r="Y3" s="182">
        <v>7.25</v>
      </c>
      <c r="Z3" s="171">
        <v>7.0440000000000003E-2</v>
      </c>
      <c r="AA3" s="168" t="s">
        <v>2131</v>
      </c>
      <c r="AB3" s="162" t="s">
        <v>620</v>
      </c>
      <c r="AC3" s="168" t="s">
        <v>2132</v>
      </c>
      <c r="AD3" s="182">
        <v>73864</v>
      </c>
      <c r="AE3" s="182">
        <v>0.88</v>
      </c>
      <c r="AF3" s="168" t="s">
        <v>2133</v>
      </c>
      <c r="AG3" s="168" t="s">
        <v>62</v>
      </c>
      <c r="AH3" s="168" t="s">
        <v>444</v>
      </c>
      <c r="AI3" s="9" t="s">
        <v>2134</v>
      </c>
      <c r="AJ3" s="9" t="s">
        <v>55</v>
      </c>
      <c r="AK3" s="168" t="s">
        <v>775</v>
      </c>
      <c r="AL3" s="168" t="s">
        <v>2125</v>
      </c>
      <c r="AM3" s="168" t="s">
        <v>305</v>
      </c>
      <c r="AN3" s="9" t="s">
        <v>2133</v>
      </c>
      <c r="AO3" s="9" t="s">
        <v>2133</v>
      </c>
      <c r="AP3" s="183"/>
      <c r="AQ3" s="159">
        <v>3500000</v>
      </c>
      <c r="AR3" s="169">
        <v>90</v>
      </c>
      <c r="AS3" s="169">
        <v>1</v>
      </c>
      <c r="AT3" s="169">
        <v>3150</v>
      </c>
      <c r="AU3" s="169">
        <v>3150</v>
      </c>
      <c r="AV3" s="168"/>
      <c r="AW3" s="168"/>
      <c r="AX3" s="162" t="s">
        <v>55</v>
      </c>
      <c r="AY3" s="168" t="s">
        <v>17</v>
      </c>
      <c r="AZ3" s="171">
        <v>0.23405209050926201</v>
      </c>
      <c r="BA3" s="171">
        <v>4.91300280071124E-3</v>
      </c>
    </row>
    <row r="4" spans="1:53" s="9" customFormat="1">
      <c r="A4" s="9" t="s">
        <v>1213</v>
      </c>
      <c r="B4" s="9">
        <v>378</v>
      </c>
      <c r="C4" s="168" t="s">
        <v>2135</v>
      </c>
      <c r="D4" s="168" t="s">
        <v>1271</v>
      </c>
      <c r="E4" s="168" t="s">
        <v>2136</v>
      </c>
      <c r="F4" s="168" t="s">
        <v>2137</v>
      </c>
      <c r="G4" s="168" t="s">
        <v>245</v>
      </c>
      <c r="H4" s="9" t="s">
        <v>843</v>
      </c>
      <c r="I4" s="162" t="s">
        <v>53</v>
      </c>
      <c r="J4" s="162" t="s">
        <v>53</v>
      </c>
      <c r="K4" s="168" t="s">
        <v>258</v>
      </c>
      <c r="L4" s="168" t="s">
        <v>62</v>
      </c>
      <c r="M4" s="168" t="s">
        <v>55</v>
      </c>
      <c r="N4" s="168">
        <v>90552313</v>
      </c>
      <c r="O4" s="168" t="s">
        <v>2138</v>
      </c>
      <c r="P4" s="168" t="s">
        <v>2139</v>
      </c>
      <c r="Q4" s="168" t="s">
        <v>70</v>
      </c>
      <c r="R4" s="168" t="s">
        <v>779</v>
      </c>
      <c r="S4" s="162" t="s">
        <v>1217</v>
      </c>
      <c r="T4" s="169">
        <v>2</v>
      </c>
      <c r="U4" s="168" t="s">
        <v>2140</v>
      </c>
      <c r="V4" s="170">
        <v>4.5865000000000003E-2</v>
      </c>
      <c r="W4" s="168" t="s">
        <v>283</v>
      </c>
      <c r="X4" s="168" t="s">
        <v>362</v>
      </c>
      <c r="Y4" s="182">
        <v>8.6499999999999994E-2</v>
      </c>
      <c r="Z4" s="171">
        <v>0</v>
      </c>
      <c r="AA4" s="168" t="s">
        <v>2141</v>
      </c>
      <c r="AB4" s="162" t="s">
        <v>620</v>
      </c>
      <c r="AC4" s="168" t="s">
        <v>743</v>
      </c>
      <c r="AD4" s="182">
        <v>817674</v>
      </c>
      <c r="AE4" s="182">
        <v>0.43</v>
      </c>
      <c r="AF4" s="168" t="s">
        <v>2142</v>
      </c>
      <c r="AG4" s="168" t="s">
        <v>55</v>
      </c>
      <c r="AH4" s="168" t="s">
        <v>444</v>
      </c>
      <c r="AI4" s="9" t="s">
        <v>2143</v>
      </c>
      <c r="AJ4" s="9" t="s">
        <v>55</v>
      </c>
      <c r="AK4" s="168" t="s">
        <v>775</v>
      </c>
      <c r="AL4" s="168" t="s">
        <v>2125</v>
      </c>
      <c r="AM4" s="168" t="s">
        <v>305</v>
      </c>
      <c r="AN4" s="9" t="s">
        <v>2142</v>
      </c>
      <c r="AO4" s="9" t="s">
        <v>2144</v>
      </c>
      <c r="AP4" s="183"/>
      <c r="AQ4" s="159">
        <v>1800000</v>
      </c>
      <c r="AR4" s="169">
        <v>100</v>
      </c>
      <c r="AS4" s="169">
        <v>1</v>
      </c>
      <c r="AT4" s="169">
        <v>1800</v>
      </c>
      <c r="AU4" s="169">
        <v>1800</v>
      </c>
      <c r="AV4" s="168"/>
      <c r="AW4" s="168"/>
      <c r="AX4" s="162" t="s">
        <v>62</v>
      </c>
      <c r="AY4" s="168" t="s">
        <v>17</v>
      </c>
      <c r="AZ4" s="171">
        <v>0.13374405171957801</v>
      </c>
      <c r="BA4" s="171">
        <v>2.8074301718349999E-3</v>
      </c>
    </row>
    <row r="5" spans="1:53" s="9" customFormat="1">
      <c r="A5" s="9" t="s">
        <v>1213</v>
      </c>
      <c r="B5" s="9">
        <v>378</v>
      </c>
      <c r="C5" s="168" t="s">
        <v>2145</v>
      </c>
      <c r="D5" s="168" t="s">
        <v>78</v>
      </c>
      <c r="E5" s="168" t="s">
        <v>2146</v>
      </c>
      <c r="F5" s="168" t="s">
        <v>2147</v>
      </c>
      <c r="G5" s="168" t="s">
        <v>628</v>
      </c>
      <c r="I5" s="162" t="s">
        <v>53</v>
      </c>
      <c r="J5" s="162" t="s">
        <v>53</v>
      </c>
      <c r="K5" s="168" t="s">
        <v>2148</v>
      </c>
      <c r="L5" s="168" t="s">
        <v>62</v>
      </c>
      <c r="M5" s="168" t="s">
        <v>62</v>
      </c>
      <c r="N5" s="168"/>
      <c r="O5" s="168" t="s">
        <v>2149</v>
      </c>
      <c r="P5" s="168" t="s">
        <v>1469</v>
      </c>
      <c r="Q5" s="168" t="s">
        <v>102</v>
      </c>
      <c r="R5" s="168" t="s">
        <v>779</v>
      </c>
      <c r="S5" s="162" t="s">
        <v>1217</v>
      </c>
      <c r="T5" s="169">
        <v>1.974</v>
      </c>
      <c r="U5" s="168" t="s">
        <v>2140</v>
      </c>
      <c r="V5" s="170">
        <v>5.9497000000000001E-2</v>
      </c>
      <c r="W5" s="168" t="s">
        <v>231</v>
      </c>
      <c r="X5" s="168" t="s">
        <v>2150</v>
      </c>
      <c r="Y5" s="182">
        <v>5.9497</v>
      </c>
      <c r="Z5" s="171">
        <v>5.2170000000000001E-2</v>
      </c>
      <c r="AA5" s="168" t="s">
        <v>2151</v>
      </c>
      <c r="AB5" s="162" t="s">
        <v>620</v>
      </c>
      <c r="AC5" s="168"/>
      <c r="AD5" s="168"/>
      <c r="AE5" s="168"/>
      <c r="AF5" s="168"/>
      <c r="AG5" s="168" t="s">
        <v>62</v>
      </c>
      <c r="AH5" s="168" t="s">
        <v>424</v>
      </c>
      <c r="AI5" s="9" t="s">
        <v>2152</v>
      </c>
      <c r="AJ5" s="9" t="s">
        <v>62</v>
      </c>
      <c r="AK5" s="168" t="s">
        <v>102</v>
      </c>
      <c r="AL5" s="168" t="s">
        <v>2153</v>
      </c>
      <c r="AM5" s="168" t="s">
        <v>1920</v>
      </c>
      <c r="AN5" s="9" t="s">
        <v>1921</v>
      </c>
      <c r="AO5" s="9" t="s">
        <v>2154</v>
      </c>
      <c r="AP5" s="183"/>
      <c r="AQ5" s="159">
        <v>7381502.4800000004</v>
      </c>
      <c r="AR5" s="169">
        <v>102.13500000000001</v>
      </c>
      <c r="AS5" s="169">
        <v>1</v>
      </c>
      <c r="AT5" s="169">
        <v>7539.12</v>
      </c>
      <c r="AU5" s="169">
        <v>7539.12</v>
      </c>
      <c r="AV5" s="168"/>
      <c r="AW5" s="168"/>
      <c r="AX5" s="162" t="s">
        <v>62</v>
      </c>
      <c r="AY5" s="168" t="s">
        <v>17</v>
      </c>
      <c r="AZ5" s="171">
        <v>0.56017356411405095</v>
      </c>
      <c r="BA5" s="171">
        <v>1.1758640067638401E-2</v>
      </c>
    </row>
    <row r="6" spans="1:53">
      <c r="A6"/>
      <c r="B6"/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Q6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>
      <c r="A7"/>
      <c r="B7"/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Q7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>
      <c r="A8"/>
      <c r="B8"/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Q8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>
      <c r="A9"/>
      <c r="B9"/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Q9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>
      <c r="A10"/>
      <c r="B10"/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Q10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>
      <c r="A11"/>
      <c r="B11"/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Q11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>
      <c r="A12"/>
      <c r="B12"/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Q12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>
      <c r="A13"/>
      <c r="B13"/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Q1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>
      <c r="A14"/>
      <c r="B14"/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Q14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>
      <c r="A15"/>
      <c r="B15"/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Q15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>
      <c r="A16"/>
      <c r="B16"/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Q16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1:53">
      <c r="A17"/>
      <c r="B17"/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Q17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1:53">
      <c r="A18"/>
      <c r="B18"/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Q18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1:53">
      <c r="A19"/>
      <c r="B19"/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Q19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1:53">
      <c r="A20"/>
      <c r="B20"/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Q20"/>
      <c r="AX20" s="21"/>
      <c r="AY20" s="23"/>
    </row>
    <row r="21" spans="1:53" s="43" customFormat="1">
      <c r="D21" s="46"/>
      <c r="I21"/>
      <c r="S21" s="32"/>
      <c r="AB21" s="46"/>
      <c r="AQ21" s="42"/>
      <c r="AX21" s="46"/>
    </row>
    <row r="22" spans="1:53">
      <c r="D22" s="5"/>
      <c r="S22" s="21"/>
      <c r="AQ22"/>
    </row>
    <row r="23" spans="1:53">
      <c r="D23" s="5"/>
      <c r="AQ23"/>
    </row>
    <row r="24" spans="1:53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G6:G20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16384" width="9" style="3" hidden="1"/>
  </cols>
  <sheetData>
    <row r="1" spans="1:30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606</v>
      </c>
      <c r="M1" s="22" t="s">
        <v>10</v>
      </c>
      <c r="N1" s="22" t="s">
        <v>12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14</v>
      </c>
      <c r="U1" s="22" t="s">
        <v>621</v>
      </c>
      <c r="V1" s="22" t="s">
        <v>917</v>
      </c>
      <c r="W1" s="22" t="s">
        <v>372</v>
      </c>
      <c r="X1" s="22" t="s">
        <v>16</v>
      </c>
      <c r="Y1" s="22" t="s">
        <v>773</v>
      </c>
      <c r="Z1" s="22" t="s">
        <v>11</v>
      </c>
      <c r="AA1" s="22" t="s">
        <v>15</v>
      </c>
      <c r="AB1" s="22" t="s">
        <v>1153</v>
      </c>
      <c r="AC1" s="22" t="s">
        <v>19</v>
      </c>
      <c r="AD1" s="22" t="s">
        <v>30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  <row r="21" spans="1:30" customFormat="1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3" customWidth="1"/>
    <col min="4" max="4" width="11.625" style="3" customWidth="1"/>
    <col min="5" max="5" width="11.625" style="5" customWidth="1"/>
    <col min="6" max="22" width="11.625" style="3" customWidth="1"/>
    <col min="23" max="16384" width="9" style="3" hidden="1"/>
  </cols>
  <sheetData>
    <row r="1" spans="1:22" ht="51">
      <c r="A1" s="22" t="s">
        <v>651</v>
      </c>
      <c r="B1" s="22" t="s">
        <v>0</v>
      </c>
      <c r="C1" s="22" t="s">
        <v>723</v>
      </c>
      <c r="D1" s="22" t="s">
        <v>741</v>
      </c>
      <c r="E1" s="22" t="s">
        <v>742</v>
      </c>
      <c r="F1" s="22" t="s">
        <v>1</v>
      </c>
      <c r="G1" s="22" t="s">
        <v>625</v>
      </c>
      <c r="H1" s="22" t="s">
        <v>604</v>
      </c>
      <c r="I1" s="22" t="s">
        <v>605</v>
      </c>
      <c r="J1" s="22" t="s">
        <v>606</v>
      </c>
      <c r="K1" s="22" t="s">
        <v>772</v>
      </c>
      <c r="L1" s="22" t="s">
        <v>8</v>
      </c>
      <c r="M1" s="22" t="s">
        <v>396</v>
      </c>
      <c r="N1" s="22" t="s">
        <v>13</v>
      </c>
      <c r="O1" s="22" t="s">
        <v>14</v>
      </c>
      <c r="P1" s="22" t="s">
        <v>621</v>
      </c>
      <c r="Q1" s="22" t="s">
        <v>922</v>
      </c>
      <c r="R1" s="22" t="s">
        <v>11</v>
      </c>
      <c r="S1" s="22" t="s">
        <v>795</v>
      </c>
      <c r="T1" s="22" t="s">
        <v>1153</v>
      </c>
      <c r="U1" s="22" t="s">
        <v>19</v>
      </c>
      <c r="V1" s="22" t="s">
        <v>30</v>
      </c>
    </row>
    <row r="2" spans="1:22">
      <c r="A2" s="23"/>
      <c r="B2" s="23"/>
      <c r="C2" s="24"/>
      <c r="D2" s="43"/>
      <c r="E2" s="32"/>
      <c r="F2" s="23"/>
      <c r="G2" s="23"/>
      <c r="H2" s="32"/>
      <c r="I2" s="32"/>
      <c r="J2" s="23"/>
      <c r="K2" s="24"/>
      <c r="M2" s="21"/>
      <c r="N2" s="23"/>
      <c r="O2" s="24"/>
      <c r="P2" s="23"/>
      <c r="Q2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2"/>
      <c r="I3" s="32"/>
      <c r="J3" s="23"/>
      <c r="K3" s="23"/>
      <c r="M3" s="21"/>
      <c r="N3" s="23"/>
      <c r="O3" s="23"/>
      <c r="P3" s="23"/>
      <c r="R3" s="23"/>
      <c r="S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2"/>
      <c r="I4" s="32"/>
      <c r="J4" s="23"/>
      <c r="K4" s="23"/>
      <c r="M4" s="21"/>
      <c r="N4" s="23"/>
      <c r="O4" s="23"/>
      <c r="P4" s="23"/>
      <c r="R4" s="23"/>
      <c r="S4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2"/>
      <c r="I5" s="32"/>
      <c r="J5" s="23"/>
      <c r="K5" s="23"/>
      <c r="M5" s="21"/>
      <c r="N5" s="23"/>
      <c r="O5" s="23"/>
      <c r="P5" s="23"/>
      <c r="R5" s="23"/>
      <c r="S5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2"/>
      <c r="I6" s="32"/>
      <c r="J6" s="23"/>
      <c r="K6" s="23"/>
      <c r="M6" s="21"/>
      <c r="N6" s="23"/>
      <c r="O6" s="23"/>
      <c r="P6" s="23"/>
      <c r="R6" s="23"/>
      <c r="S6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2"/>
      <c r="I7" s="32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2"/>
      <c r="I8" s="32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2"/>
      <c r="I9" s="32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2"/>
      <c r="I10" s="32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2"/>
      <c r="I11" s="32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2"/>
      <c r="I12" s="32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2"/>
      <c r="I13" s="32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2"/>
      <c r="I14" s="32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2"/>
      <c r="I15" s="32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2"/>
      <c r="I16" s="32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2"/>
      <c r="I17" s="32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2"/>
      <c r="I18" s="32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2"/>
      <c r="I19" s="32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2"/>
      <c r="I20" s="32"/>
      <c r="J20" s="23"/>
    </row>
    <row r="21" spans="1:22" s="43" customFormat="1">
      <c r="E21" s="46"/>
      <c r="L21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16384" width="9" style="3" hidden="1"/>
  </cols>
  <sheetData>
    <row r="1" spans="1:24" ht="51">
      <c r="A1" s="22" t="s">
        <v>651</v>
      </c>
      <c r="B1" s="22" t="s">
        <v>0</v>
      </c>
      <c r="C1" s="22" t="s">
        <v>299</v>
      </c>
      <c r="D1" s="22" t="s">
        <v>1</v>
      </c>
      <c r="E1" s="22" t="s">
        <v>782</v>
      </c>
      <c r="F1" s="22" t="s">
        <v>606</v>
      </c>
      <c r="G1" s="22" t="s">
        <v>12</v>
      </c>
      <c r="H1" s="22" t="s">
        <v>24</v>
      </c>
      <c r="I1" s="22" t="s">
        <v>286</v>
      </c>
      <c r="J1" s="22" t="s">
        <v>25</v>
      </c>
      <c r="K1" s="22" t="s">
        <v>949</v>
      </c>
      <c r="L1" s="22" t="s">
        <v>1149</v>
      </c>
      <c r="M1" s="22" t="s">
        <v>917</v>
      </c>
      <c r="N1" s="22" t="s">
        <v>731</v>
      </c>
      <c r="O1" s="22" t="s">
        <v>372</v>
      </c>
      <c r="P1" s="22" t="s">
        <v>16</v>
      </c>
      <c r="Q1" s="22" t="s">
        <v>396</v>
      </c>
      <c r="R1" s="22" t="s">
        <v>787</v>
      </c>
      <c r="S1" s="22" t="s">
        <v>1153</v>
      </c>
      <c r="T1" s="22" t="s">
        <v>1154</v>
      </c>
      <c r="U1" s="22" t="s">
        <v>788</v>
      </c>
      <c r="V1" s="22" t="s">
        <v>26</v>
      </c>
      <c r="W1" s="22" t="s">
        <v>19</v>
      </c>
      <c r="X1" s="22" t="s">
        <v>30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3" customFormat="1">
      <c r="D21" s="23"/>
      <c r="E21" s="24"/>
    </row>
    <row r="22" spans="1:24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16384" width="9" style="3" hidden="1"/>
  </cols>
  <sheetData>
    <row r="1" spans="1:23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606</v>
      </c>
      <c r="N1" s="22" t="s">
        <v>396</v>
      </c>
      <c r="O1" s="22" t="s">
        <v>917</v>
      </c>
      <c r="P1" s="22" t="s">
        <v>372</v>
      </c>
      <c r="Q1" s="22" t="s">
        <v>16</v>
      </c>
      <c r="R1" s="22" t="s">
        <v>1147</v>
      </c>
      <c r="S1" s="22" t="s">
        <v>618</v>
      </c>
      <c r="T1" s="22" t="s">
        <v>1156</v>
      </c>
      <c r="U1" s="22" t="s">
        <v>1153</v>
      </c>
      <c r="V1" s="22" t="s">
        <v>19</v>
      </c>
      <c r="W1" s="22" t="s">
        <v>30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1" spans="1:23" customFormat="1"/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9000000}">
      <formula1>Industry_Sector</formula1>
    </dataValidation>
    <dataValidation type="list" allowBlank="1" showInputMessage="1" showErrorMessage="1" sqref="I20" xr:uid="{00000000-0002-0000-1B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F15" sqref="F15"/>
    </sheetView>
  </sheetViews>
  <sheetFormatPr defaultColWidth="0" defaultRowHeight="14.25"/>
  <cols>
    <col min="1" max="18" width="11.625" style="3" customWidth="1"/>
    <col min="19" max="16384" width="9" style="3" hidden="1"/>
  </cols>
  <sheetData>
    <row r="1" spans="1:18" ht="51">
      <c r="A1" s="22" t="s">
        <v>651</v>
      </c>
      <c r="B1" s="22" t="s">
        <v>0</v>
      </c>
      <c r="C1" s="22" t="s">
        <v>785</v>
      </c>
      <c r="D1" s="22" t="s">
        <v>786</v>
      </c>
      <c r="E1" s="22" t="s">
        <v>1</v>
      </c>
      <c r="F1" s="22" t="s">
        <v>604</v>
      </c>
      <c r="G1" s="22" t="s">
        <v>605</v>
      </c>
      <c r="H1" s="22" t="s">
        <v>606</v>
      </c>
      <c r="I1" s="22" t="s">
        <v>794</v>
      </c>
      <c r="J1" s="22" t="s">
        <v>396</v>
      </c>
      <c r="K1" s="22" t="s">
        <v>16</v>
      </c>
      <c r="L1" s="22" t="s">
        <v>922</v>
      </c>
      <c r="M1" s="22" t="s">
        <v>11</v>
      </c>
      <c r="N1" s="22" t="s">
        <v>1153</v>
      </c>
      <c r="O1" s="22" t="s">
        <v>1154</v>
      </c>
      <c r="P1" s="22" t="s">
        <v>26</v>
      </c>
      <c r="Q1" s="22" t="s">
        <v>19</v>
      </c>
      <c r="R1" s="22" t="s">
        <v>30</v>
      </c>
    </row>
    <row r="2" spans="1:18" s="9" customFormat="1">
      <c r="A2" s="168" t="s">
        <v>1213</v>
      </c>
      <c r="B2" s="168">
        <v>378</v>
      </c>
      <c r="C2" s="168" t="s">
        <v>2155</v>
      </c>
      <c r="D2" s="168" t="s">
        <v>2156</v>
      </c>
      <c r="E2" s="168" t="s">
        <v>705</v>
      </c>
      <c r="F2" s="162"/>
      <c r="G2" s="162" t="s">
        <v>53</v>
      </c>
      <c r="H2" s="168" t="s">
        <v>62</v>
      </c>
      <c r="I2" s="168" t="s">
        <v>2157</v>
      </c>
      <c r="J2" s="162" t="s">
        <v>1217</v>
      </c>
      <c r="K2" s="168"/>
      <c r="L2" s="159">
        <v>-283.19900000000001</v>
      </c>
      <c r="M2" s="169">
        <v>1</v>
      </c>
      <c r="N2" s="169">
        <v>-283.19900000000001</v>
      </c>
      <c r="O2" s="168"/>
      <c r="P2" s="162" t="s">
        <v>17</v>
      </c>
      <c r="Q2" s="171">
        <v>1.1803687450909</v>
      </c>
      <c r="R2" s="171">
        <v>-4.4170147361265302E-4</v>
      </c>
    </row>
    <row r="3" spans="1:18" s="9" customFormat="1">
      <c r="A3" s="168" t="s">
        <v>1213</v>
      </c>
      <c r="B3" s="168">
        <v>378</v>
      </c>
      <c r="C3" s="168" t="s">
        <v>2158</v>
      </c>
      <c r="D3" s="168" t="s">
        <v>2159</v>
      </c>
      <c r="E3" s="168" t="s">
        <v>707</v>
      </c>
      <c r="F3" s="162"/>
      <c r="G3" s="162" t="s">
        <v>53</v>
      </c>
      <c r="H3" s="168" t="s">
        <v>62</v>
      </c>
      <c r="I3" s="168" t="s">
        <v>2157</v>
      </c>
      <c r="J3" s="162" t="s">
        <v>1217</v>
      </c>
      <c r="K3" s="168"/>
      <c r="L3" s="159">
        <v>-11.047000000000001</v>
      </c>
      <c r="M3" s="169">
        <v>1</v>
      </c>
      <c r="N3" s="169">
        <v>-11.047000000000001</v>
      </c>
      <c r="O3" s="168"/>
      <c r="P3" s="162" t="s">
        <v>17</v>
      </c>
      <c r="Q3" s="171">
        <v>4.6043183159038999E-2</v>
      </c>
      <c r="R3" s="171">
        <v>-1.7229651272745701E-5</v>
      </c>
    </row>
    <row r="4" spans="1:18" s="9" customFormat="1">
      <c r="A4" s="168" t="s">
        <v>1213</v>
      </c>
      <c r="B4" s="168">
        <v>378</v>
      </c>
      <c r="C4" s="168" t="s">
        <v>2160</v>
      </c>
      <c r="D4" s="168" t="s">
        <v>2161</v>
      </c>
      <c r="E4" s="168" t="s">
        <v>705</v>
      </c>
      <c r="F4" s="162"/>
      <c r="G4" s="162" t="s">
        <v>53</v>
      </c>
      <c r="H4" s="168" t="s">
        <v>62</v>
      </c>
      <c r="I4" s="168" t="s">
        <v>2157</v>
      </c>
      <c r="J4" s="162" t="s">
        <v>1217</v>
      </c>
      <c r="K4" s="168"/>
      <c r="L4" s="159">
        <v>54.322000000000003</v>
      </c>
      <c r="M4" s="169">
        <v>1</v>
      </c>
      <c r="N4" s="169">
        <v>54.322000000000003</v>
      </c>
      <c r="O4" s="168"/>
      <c r="P4" s="162" t="s">
        <v>17</v>
      </c>
      <c r="Q4" s="171">
        <v>-0.22641192824994399</v>
      </c>
      <c r="R4" s="171">
        <v>8.4724780088768305E-5</v>
      </c>
    </row>
    <row r="5" spans="1:18" s="9" customFormat="1">
      <c r="A5" s="168" t="s">
        <v>1213</v>
      </c>
      <c r="B5" s="168">
        <v>1433</v>
      </c>
      <c r="C5" s="168" t="s">
        <v>2155</v>
      </c>
      <c r="D5" s="168" t="s">
        <v>2156</v>
      </c>
      <c r="E5" s="168" t="s">
        <v>705</v>
      </c>
      <c r="F5" s="162"/>
      <c r="G5" s="162" t="s">
        <v>53</v>
      </c>
      <c r="H5" s="168" t="s">
        <v>62</v>
      </c>
      <c r="I5" s="168" t="s">
        <v>2157</v>
      </c>
      <c r="J5" s="162" t="s">
        <v>1217</v>
      </c>
      <c r="K5" s="168"/>
      <c r="L5" s="159">
        <v>-3.806</v>
      </c>
      <c r="M5" s="169">
        <v>1</v>
      </c>
      <c r="N5" s="169">
        <v>-3.806</v>
      </c>
      <c r="O5" s="168"/>
      <c r="P5" s="162" t="s">
        <v>17</v>
      </c>
      <c r="Q5" s="171">
        <v>0.78634585111701505</v>
      </c>
      <c r="R5" s="171">
        <v>-4.4475436770867298E-4</v>
      </c>
    </row>
    <row r="6" spans="1:18" s="9" customFormat="1">
      <c r="A6" s="168" t="s">
        <v>1213</v>
      </c>
      <c r="B6" s="168">
        <v>1433</v>
      </c>
      <c r="C6" s="168" t="s">
        <v>2158</v>
      </c>
      <c r="D6" s="168" t="s">
        <v>2159</v>
      </c>
      <c r="E6" s="168" t="s">
        <v>707</v>
      </c>
      <c r="F6" s="162"/>
      <c r="G6" s="162" t="s">
        <v>53</v>
      </c>
      <c r="H6" s="168" t="s">
        <v>62</v>
      </c>
      <c r="I6" s="168" t="s">
        <v>2157</v>
      </c>
      <c r="J6" s="162" t="s">
        <v>1217</v>
      </c>
      <c r="K6" s="168"/>
      <c r="L6" s="159">
        <v>-1.034</v>
      </c>
      <c r="M6" s="169">
        <v>1</v>
      </c>
      <c r="N6" s="169">
        <v>-1.034</v>
      </c>
      <c r="O6" s="168"/>
      <c r="P6" s="162" t="s">
        <v>17</v>
      </c>
      <c r="Q6" s="171">
        <v>0.21365414888298501</v>
      </c>
      <c r="R6" s="171">
        <v>-1.2084201342170801E-4</v>
      </c>
    </row>
    <row r="7" spans="1:18" s="9" customFormat="1">
      <c r="A7" s="168"/>
      <c r="B7" s="168"/>
      <c r="C7" s="168"/>
      <c r="D7" s="168"/>
      <c r="E7" s="168"/>
      <c r="F7" s="162"/>
      <c r="G7" s="162"/>
      <c r="H7" s="168"/>
      <c r="I7" s="168"/>
      <c r="J7" s="162"/>
      <c r="K7" s="168"/>
      <c r="M7" s="168"/>
      <c r="N7" s="168"/>
      <c r="O7" s="168"/>
      <c r="P7" s="162"/>
      <c r="Q7" s="168"/>
      <c r="R7" s="168"/>
    </row>
    <row r="8" spans="1:18">
      <c r="A8" s="23"/>
      <c r="B8" s="23"/>
      <c r="C8" s="30"/>
      <c r="D8" s="23"/>
      <c r="E8" s="41"/>
      <c r="F8" s="21"/>
      <c r="G8" s="21"/>
      <c r="H8" s="23"/>
      <c r="I8" s="23"/>
      <c r="J8" s="21"/>
      <c r="K8" s="23"/>
      <c r="M8" s="23"/>
      <c r="N8" s="23"/>
      <c r="O8" s="23"/>
      <c r="P8" s="21"/>
      <c r="Q8" s="23"/>
      <c r="R8" s="23"/>
    </row>
    <row r="9" spans="1:18">
      <c r="A9" s="23"/>
      <c r="B9" s="23"/>
      <c r="C9" s="30"/>
      <c r="D9" s="23"/>
      <c r="E9" s="41"/>
      <c r="F9" s="21"/>
      <c r="G9" s="21"/>
      <c r="H9" s="23"/>
      <c r="I9" s="23"/>
      <c r="J9" s="21"/>
      <c r="K9" s="23"/>
      <c r="M9" s="23"/>
      <c r="N9" s="23"/>
      <c r="O9" s="23"/>
      <c r="P9" s="21"/>
      <c r="Q9" s="23"/>
      <c r="R9" s="23"/>
    </row>
    <row r="10" spans="1:18">
      <c r="A10" s="23"/>
      <c r="B10" s="23"/>
      <c r="C10" s="30"/>
      <c r="D10" s="23"/>
      <c r="E10" s="41"/>
      <c r="F10" s="21"/>
      <c r="G10" s="21"/>
      <c r="H10" s="23"/>
      <c r="I10" s="23"/>
      <c r="J10" s="21"/>
      <c r="K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30"/>
      <c r="D11" s="23"/>
      <c r="E11" s="41"/>
      <c r="F11" s="21"/>
      <c r="G11" s="21"/>
      <c r="H11" s="23"/>
      <c r="I11" s="23"/>
      <c r="J11" s="21"/>
      <c r="K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30"/>
      <c r="D12" s="23"/>
      <c r="E12" s="41"/>
      <c r="F12" s="21"/>
      <c r="G12" s="21"/>
      <c r="H12" s="23"/>
      <c r="I12" s="23"/>
      <c r="J12" s="21"/>
      <c r="K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30"/>
      <c r="D13" s="23"/>
      <c r="E13" s="41"/>
      <c r="F13" s="21"/>
      <c r="G13" s="21"/>
      <c r="H13" s="23"/>
      <c r="I13" s="23"/>
      <c r="J13" s="21"/>
      <c r="K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30"/>
      <c r="D14" s="23"/>
      <c r="E14" s="41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30"/>
      <c r="D15" s="23"/>
      <c r="E15" s="41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1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1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1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1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1"/>
      <c r="F20" s="21"/>
      <c r="G20" s="21"/>
      <c r="H20" s="23"/>
      <c r="P20" s="21"/>
    </row>
    <row r="21" spans="1:18" s="43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:XFD12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6384" width="9" style="3" hidden="1"/>
  </cols>
  <sheetData>
    <row r="1" spans="1:17" s="4" customFormat="1" ht="51">
      <c r="A1" s="22" t="s">
        <v>651</v>
      </c>
      <c r="B1" s="22" t="s">
        <v>0</v>
      </c>
      <c r="C1" s="22" t="s">
        <v>723</v>
      </c>
      <c r="D1" s="22" t="s">
        <v>741</v>
      </c>
      <c r="E1" s="22" t="s">
        <v>742</v>
      </c>
      <c r="F1" s="22" t="s">
        <v>1</v>
      </c>
      <c r="G1" s="22" t="s">
        <v>604</v>
      </c>
      <c r="H1" s="22" t="s">
        <v>606</v>
      </c>
      <c r="I1" s="22" t="s">
        <v>772</v>
      </c>
      <c r="J1" s="22" t="s">
        <v>8</v>
      </c>
      <c r="K1" s="22" t="s">
        <v>396</v>
      </c>
      <c r="L1" s="22" t="s">
        <v>922</v>
      </c>
      <c r="M1" s="22" t="s">
        <v>11</v>
      </c>
      <c r="N1" s="22" t="s">
        <v>14</v>
      </c>
      <c r="O1" s="22" t="s">
        <v>1153</v>
      </c>
      <c r="P1" s="22" t="s">
        <v>19</v>
      </c>
      <c r="Q1" s="22" t="s">
        <v>30</v>
      </c>
    </row>
    <row r="2" spans="1:17" s="9" customFormat="1">
      <c r="A2" s="9" t="s">
        <v>1213</v>
      </c>
      <c r="B2" s="9">
        <v>378</v>
      </c>
      <c r="C2" s="9" t="s">
        <v>1214</v>
      </c>
      <c r="D2" s="9" t="s">
        <v>1215</v>
      </c>
      <c r="E2" s="5" t="s">
        <v>776</v>
      </c>
      <c r="F2" s="9" t="s">
        <v>213</v>
      </c>
      <c r="G2" s="9" t="s">
        <v>53</v>
      </c>
      <c r="H2" s="9" t="s">
        <v>62</v>
      </c>
      <c r="I2" s="9" t="s">
        <v>1216</v>
      </c>
      <c r="J2" s="9" t="s">
        <v>65</v>
      </c>
      <c r="K2" s="9" t="s">
        <v>1217</v>
      </c>
      <c r="L2" s="158">
        <v>0</v>
      </c>
      <c r="M2" s="159">
        <v>1</v>
      </c>
      <c r="N2" s="160">
        <v>3.7999999999999999E-2</v>
      </c>
      <c r="O2" s="159">
        <v>754.47299999999996</v>
      </c>
      <c r="P2" s="161">
        <v>4.3622460090724902E-2</v>
      </c>
      <c r="Q2" s="161">
        <v>1.1767384428952199E-3</v>
      </c>
    </row>
    <row r="3" spans="1:17" s="9" customFormat="1">
      <c r="A3" s="9" t="s">
        <v>1213</v>
      </c>
      <c r="B3" s="9">
        <v>378</v>
      </c>
      <c r="C3" s="9" t="s">
        <v>1218</v>
      </c>
      <c r="D3" s="9" t="s">
        <v>1219</v>
      </c>
      <c r="E3" s="162" t="s">
        <v>776</v>
      </c>
      <c r="F3" s="9" t="s">
        <v>218</v>
      </c>
      <c r="G3" s="9" t="s">
        <v>53</v>
      </c>
      <c r="H3" s="9" t="s">
        <v>62</v>
      </c>
      <c r="I3" s="9" t="s">
        <v>1216</v>
      </c>
      <c r="J3" s="9" t="s">
        <v>65</v>
      </c>
      <c r="K3" s="9" t="s">
        <v>1220</v>
      </c>
      <c r="L3" s="159">
        <v>1895.04</v>
      </c>
      <c r="M3" s="159">
        <v>3.7589999999999999</v>
      </c>
      <c r="N3" s="163">
        <v>0</v>
      </c>
      <c r="O3" s="159">
        <v>7123.4539999999997</v>
      </c>
      <c r="P3" s="161">
        <v>0.41186726564027798</v>
      </c>
      <c r="Q3" s="161">
        <v>1.11103327011147E-2</v>
      </c>
    </row>
    <row r="4" spans="1:17" s="9" customFormat="1">
      <c r="A4" s="9" t="s">
        <v>1213</v>
      </c>
      <c r="B4" s="9">
        <v>378</v>
      </c>
      <c r="C4" s="9" t="s">
        <v>1218</v>
      </c>
      <c r="D4" s="9" t="s">
        <v>1219</v>
      </c>
      <c r="E4" s="162" t="s">
        <v>776</v>
      </c>
      <c r="F4" s="9" t="s">
        <v>218</v>
      </c>
      <c r="G4" s="9" t="s">
        <v>53</v>
      </c>
      <c r="H4" s="9" t="s">
        <v>62</v>
      </c>
      <c r="I4" s="9" t="s">
        <v>1216</v>
      </c>
      <c r="J4" s="9" t="s">
        <v>65</v>
      </c>
      <c r="K4" s="9" t="s">
        <v>1221</v>
      </c>
      <c r="L4" s="159">
        <v>0</v>
      </c>
      <c r="M4" s="159">
        <v>2.7410000000000001</v>
      </c>
      <c r="N4" s="163">
        <v>0</v>
      </c>
      <c r="O4" s="159">
        <v>1E-3</v>
      </c>
      <c r="P4" s="161">
        <v>7.7663921621019203E-8</v>
      </c>
      <c r="Q4" s="161">
        <v>2.0950244898472901E-9</v>
      </c>
    </row>
    <row r="5" spans="1:17" s="9" customFormat="1">
      <c r="A5" s="9" t="s">
        <v>1213</v>
      </c>
      <c r="B5" s="9">
        <v>378</v>
      </c>
      <c r="C5" s="9" t="s">
        <v>1218</v>
      </c>
      <c r="D5" s="9" t="s">
        <v>1219</v>
      </c>
      <c r="E5" s="162" t="s">
        <v>776</v>
      </c>
      <c r="F5" s="9" t="s">
        <v>218</v>
      </c>
      <c r="G5" s="9" t="s">
        <v>53</v>
      </c>
      <c r="H5" s="9" t="s">
        <v>62</v>
      </c>
      <c r="I5" s="9" t="s">
        <v>1216</v>
      </c>
      <c r="J5" s="9" t="s">
        <v>65</v>
      </c>
      <c r="K5" s="9" t="s">
        <v>1222</v>
      </c>
      <c r="L5" s="159">
        <v>17.114999999999998</v>
      </c>
      <c r="M5" s="159">
        <v>4.0199999999999996</v>
      </c>
      <c r="N5" s="163">
        <v>0</v>
      </c>
      <c r="O5" s="159">
        <v>68.807000000000002</v>
      </c>
      <c r="P5" s="161">
        <v>3.9783190250371296E-3</v>
      </c>
      <c r="Q5" s="161">
        <v>1.07317215148488E-4</v>
      </c>
    </row>
    <row r="6" spans="1:17" s="9" customFormat="1">
      <c r="A6" s="9" t="s">
        <v>1213</v>
      </c>
      <c r="B6" s="9">
        <v>378</v>
      </c>
      <c r="C6" s="9" t="s">
        <v>1218</v>
      </c>
      <c r="D6" s="9" t="s">
        <v>1219</v>
      </c>
      <c r="E6" s="162" t="s">
        <v>776</v>
      </c>
      <c r="F6" s="9" t="s">
        <v>218</v>
      </c>
      <c r="G6" s="9" t="s">
        <v>53</v>
      </c>
      <c r="H6" s="9" t="s">
        <v>62</v>
      </c>
      <c r="I6" s="9" t="s">
        <v>1216</v>
      </c>
      <c r="J6" s="9" t="s">
        <v>65</v>
      </c>
      <c r="K6" s="9" t="s">
        <v>1223</v>
      </c>
      <c r="L6" s="159">
        <v>0</v>
      </c>
      <c r="M6" s="159">
        <v>2.3359999999999999</v>
      </c>
      <c r="N6" s="163">
        <v>0</v>
      </c>
      <c r="O6" s="159">
        <v>0</v>
      </c>
      <c r="P6" s="161">
        <v>6.4827929968411104E-10</v>
      </c>
      <c r="Q6" s="161">
        <v>1.7487669702371699E-11</v>
      </c>
    </row>
    <row r="7" spans="1:17" s="9" customFormat="1">
      <c r="A7" s="9" t="s">
        <v>1213</v>
      </c>
      <c r="B7" s="9">
        <v>378</v>
      </c>
      <c r="C7" s="9" t="s">
        <v>1218</v>
      </c>
      <c r="D7" s="9" t="s">
        <v>1219</v>
      </c>
      <c r="E7" s="162" t="s">
        <v>776</v>
      </c>
      <c r="F7" s="9" t="s">
        <v>218</v>
      </c>
      <c r="G7" s="9" t="s">
        <v>53</v>
      </c>
      <c r="H7" s="9" t="s">
        <v>62</v>
      </c>
      <c r="I7" s="9" t="s">
        <v>1216</v>
      </c>
      <c r="J7" s="9" t="s">
        <v>65</v>
      </c>
      <c r="K7" s="9" t="s">
        <v>1224</v>
      </c>
      <c r="L7" s="159">
        <v>37.433999999999997</v>
      </c>
      <c r="M7" s="159">
        <v>4.75</v>
      </c>
      <c r="N7" s="163">
        <v>0</v>
      </c>
      <c r="O7" s="159">
        <v>177.82900000000001</v>
      </c>
      <c r="P7" s="161">
        <v>1.0281806925171499E-2</v>
      </c>
      <c r="Q7" s="161">
        <v>2.7735706436804301E-4</v>
      </c>
    </row>
    <row r="8" spans="1:17" s="9" customFormat="1">
      <c r="A8" s="9" t="s">
        <v>1213</v>
      </c>
      <c r="B8" s="9">
        <v>378</v>
      </c>
      <c r="C8" s="9" t="s">
        <v>1218</v>
      </c>
      <c r="D8" s="9" t="s">
        <v>1219</v>
      </c>
      <c r="E8" s="162" t="s">
        <v>776</v>
      </c>
      <c r="F8" s="9" t="s">
        <v>213</v>
      </c>
      <c r="G8" s="9" t="s">
        <v>53</v>
      </c>
      <c r="H8" s="9" t="s">
        <v>62</v>
      </c>
      <c r="I8" s="9" t="s">
        <v>1216</v>
      </c>
      <c r="J8" s="9" t="s">
        <v>65</v>
      </c>
      <c r="K8" s="9" t="s">
        <v>1217</v>
      </c>
      <c r="L8" s="159">
        <v>0</v>
      </c>
      <c r="M8" s="159">
        <v>1</v>
      </c>
      <c r="N8" s="163">
        <v>3.7999999999999999E-2</v>
      </c>
      <c r="O8" s="159">
        <v>9170.9439999999995</v>
      </c>
      <c r="P8" s="161">
        <v>0.53025007000658797</v>
      </c>
      <c r="Q8" s="161">
        <v>1.4303770131875299E-2</v>
      </c>
    </row>
    <row r="9" spans="1:17" s="9" customFormat="1">
      <c r="A9" s="9" t="s">
        <v>1213</v>
      </c>
      <c r="B9" s="9">
        <v>1433</v>
      </c>
      <c r="C9" s="9" t="s">
        <v>1218</v>
      </c>
      <c r="D9" s="9" t="s">
        <v>1219</v>
      </c>
      <c r="E9" s="162" t="s">
        <v>776</v>
      </c>
      <c r="F9" s="9" t="s">
        <v>218</v>
      </c>
      <c r="G9" s="9" t="s">
        <v>53</v>
      </c>
      <c r="H9" s="9" t="s">
        <v>62</v>
      </c>
      <c r="I9" s="9" t="s">
        <v>1216</v>
      </c>
      <c r="J9" s="9" t="s">
        <v>65</v>
      </c>
      <c r="K9" s="9" t="s">
        <v>1220</v>
      </c>
      <c r="L9" s="159">
        <v>0.47699999999999998</v>
      </c>
      <c r="M9" s="159">
        <v>3.7589999999999999</v>
      </c>
      <c r="N9" s="163">
        <v>0</v>
      </c>
      <c r="O9" s="159">
        <v>1.7909999999999999</v>
      </c>
      <c r="P9" s="161">
        <v>4.3745459759846901E-2</v>
      </c>
      <c r="Q9" s="161">
        <v>2.0930562797943499E-4</v>
      </c>
    </row>
    <row r="10" spans="1:17" s="9" customFormat="1">
      <c r="A10" s="9" t="s">
        <v>1213</v>
      </c>
      <c r="B10" s="9">
        <v>1433</v>
      </c>
      <c r="C10" s="9" t="s">
        <v>1218</v>
      </c>
      <c r="D10" s="9" t="s">
        <v>1219</v>
      </c>
      <c r="E10" s="162" t="s">
        <v>776</v>
      </c>
      <c r="F10" s="9" t="s">
        <v>218</v>
      </c>
      <c r="G10" s="9" t="s">
        <v>53</v>
      </c>
      <c r="H10" s="9" t="s">
        <v>62</v>
      </c>
      <c r="I10" s="9" t="s">
        <v>1216</v>
      </c>
      <c r="J10" s="9" t="s">
        <v>65</v>
      </c>
      <c r="K10" s="9" t="s">
        <v>1222</v>
      </c>
      <c r="L10" s="159">
        <v>0.53400000000000003</v>
      </c>
      <c r="M10" s="159">
        <v>4.0199999999999996</v>
      </c>
      <c r="N10" s="163">
        <v>0</v>
      </c>
      <c r="O10" s="159">
        <v>2.1480000000000001</v>
      </c>
      <c r="P10" s="161">
        <v>5.2453911070403897E-2</v>
      </c>
      <c r="Q10" s="161">
        <v>2.5097230333936602E-4</v>
      </c>
    </row>
    <row r="11" spans="1:17" s="9" customFormat="1">
      <c r="A11" s="9" t="s">
        <v>1213</v>
      </c>
      <c r="B11" s="9">
        <v>1433</v>
      </c>
      <c r="C11" s="9" t="s">
        <v>1218</v>
      </c>
      <c r="D11" s="9" t="s">
        <v>1219</v>
      </c>
      <c r="E11" s="162" t="s">
        <v>776</v>
      </c>
      <c r="F11" s="9" t="s">
        <v>213</v>
      </c>
      <c r="G11" s="9" t="s">
        <v>53</v>
      </c>
      <c r="H11" s="9" t="s">
        <v>62</v>
      </c>
      <c r="I11" s="9" t="s">
        <v>1216</v>
      </c>
      <c r="J11" s="9" t="s">
        <v>65</v>
      </c>
      <c r="K11" s="9" t="s">
        <v>1217</v>
      </c>
      <c r="L11" s="159">
        <v>0</v>
      </c>
      <c r="M11" s="159">
        <v>1</v>
      </c>
      <c r="N11" s="163">
        <v>3.7999999999999999E-2</v>
      </c>
      <c r="O11" s="159">
        <v>37.01</v>
      </c>
      <c r="P11" s="161">
        <v>0.90380722280718995</v>
      </c>
      <c r="Q11" s="161">
        <v>4.3243787899480603E-3</v>
      </c>
    </row>
    <row r="12" spans="1:17" s="9" customFormat="1">
      <c r="E12" s="162"/>
      <c r="N12" s="164"/>
    </row>
    <row r="13" spans="1:17">
      <c r="D13"/>
      <c r="E13" s="32"/>
      <c r="M13"/>
      <c r="N13"/>
      <c r="O13"/>
      <c r="P13"/>
      <c r="Q13"/>
    </row>
    <row r="14" spans="1:17">
      <c r="D14"/>
      <c r="E14" s="32"/>
      <c r="M14"/>
      <c r="N14"/>
      <c r="O14"/>
      <c r="P14"/>
      <c r="Q14"/>
    </row>
    <row r="15" spans="1:17">
      <c r="D15"/>
      <c r="E15" s="32"/>
      <c r="M15"/>
      <c r="N15"/>
      <c r="O15"/>
      <c r="P15"/>
      <c r="Q15"/>
    </row>
    <row r="16" spans="1:17">
      <c r="D16"/>
      <c r="E16" s="32"/>
      <c r="M16"/>
      <c r="N16"/>
      <c r="O16"/>
      <c r="P16"/>
      <c r="Q16"/>
    </row>
    <row r="17" spans="4:17">
      <c r="D17"/>
      <c r="E17" s="32"/>
      <c r="M17"/>
      <c r="N17"/>
      <c r="O17"/>
      <c r="P17"/>
      <c r="Q17"/>
    </row>
    <row r="18" spans="4:17">
      <c r="D18"/>
      <c r="E18" s="32"/>
      <c r="M18"/>
      <c r="N18"/>
      <c r="O18"/>
      <c r="P18"/>
      <c r="Q18"/>
    </row>
    <row r="19" spans="4:17">
      <c r="D19"/>
      <c r="E19" s="32"/>
      <c r="M19"/>
      <c r="N19"/>
      <c r="O19"/>
      <c r="P19"/>
      <c r="Q19"/>
    </row>
    <row r="20" spans="4:17">
      <c r="D20"/>
      <c r="E20" s="32"/>
      <c r="M20"/>
      <c r="N20"/>
      <c r="O20"/>
      <c r="P20"/>
      <c r="Q20"/>
    </row>
    <row r="21" spans="4:17" s="43" customFormat="1">
      <c r="D21" s="42"/>
      <c r="E21" s="46"/>
    </row>
    <row r="22" spans="4:17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F13:F20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16384" width="11.625" style="3" hidden="1"/>
  </cols>
  <sheetData>
    <row r="1" spans="1:20" ht="63.75">
      <c r="A1" s="22" t="s">
        <v>651</v>
      </c>
      <c r="B1" s="22" t="s">
        <v>0</v>
      </c>
      <c r="C1" s="22" t="s">
        <v>725</v>
      </c>
      <c r="D1" s="22" t="s">
        <v>726</v>
      </c>
      <c r="E1" s="22" t="s">
        <v>727</v>
      </c>
      <c r="F1" s="22" t="s">
        <v>728</v>
      </c>
      <c r="G1" s="22" t="s">
        <v>733</v>
      </c>
      <c r="H1" s="22" t="s">
        <v>604</v>
      </c>
      <c r="I1" s="22" t="s">
        <v>605</v>
      </c>
      <c r="J1" s="22" t="s">
        <v>606</v>
      </c>
      <c r="K1" s="22" t="s">
        <v>6</v>
      </c>
      <c r="L1" s="22" t="s">
        <v>8</v>
      </c>
      <c r="M1" s="22" t="s">
        <v>1148</v>
      </c>
      <c r="N1" s="22" t="s">
        <v>396</v>
      </c>
      <c r="O1" s="22" t="s">
        <v>11</v>
      </c>
      <c r="P1" s="22" t="s">
        <v>14</v>
      </c>
      <c r="Q1" s="22" t="s">
        <v>440</v>
      </c>
      <c r="R1" s="22" t="s">
        <v>796</v>
      </c>
      <c r="S1" s="22" t="s">
        <v>1157</v>
      </c>
      <c r="T1" s="22" t="s">
        <v>748</v>
      </c>
    </row>
    <row r="2" spans="1:20" ht="14.1" customHeight="1">
      <c r="A2" s="6"/>
      <c r="B2" s="6"/>
      <c r="C2" s="45"/>
      <c r="D2" s="24"/>
      <c r="E2" s="45"/>
      <c r="F2" s="45"/>
      <c r="G2" s="32"/>
      <c r="H2" s="21"/>
      <c r="I2" s="32"/>
      <c r="J2" s="23"/>
      <c r="K2" s="23"/>
      <c r="L2" s="23"/>
      <c r="M2" s="23"/>
      <c r="N2" s="6"/>
      <c r="O2" s="6"/>
      <c r="P2"/>
      <c r="Q2" s="24"/>
      <c r="R2" s="32"/>
      <c r="S2" s="32"/>
      <c r="T2" s="32"/>
    </row>
    <row r="3" spans="1:20" ht="14.1" customHeight="1">
      <c r="A3" s="6"/>
      <c r="B3" s="6"/>
      <c r="C3" s="6"/>
      <c r="D3" s="24"/>
      <c r="E3" s="6"/>
      <c r="F3" s="6"/>
      <c r="G3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G4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G5"/>
      <c r="H5" s="21"/>
      <c r="I5" s="21"/>
      <c r="J5" s="23"/>
      <c r="K5" s="23"/>
      <c r="L5" s="23"/>
      <c r="M5" s="23"/>
      <c r="N5" s="6"/>
      <c r="O5" s="44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G6"/>
      <c r="H6" s="21"/>
      <c r="I6" s="21"/>
      <c r="J6" s="23"/>
      <c r="K6" s="23"/>
      <c r="L6" s="23"/>
      <c r="M6" s="23"/>
      <c r="N6" s="6"/>
      <c r="O6" s="44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G7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G8"/>
      <c r="H8" s="21"/>
      <c r="I8" s="21"/>
      <c r="J8" s="23"/>
      <c r="K8" s="23"/>
      <c r="L8" s="23"/>
      <c r="M8" s="23"/>
      <c r="N8" s="44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G9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G10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G11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G12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G13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G14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G15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G1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G17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G18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G19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G20"/>
      <c r="H20" s="21"/>
      <c r="I20" s="21"/>
      <c r="J20" s="23"/>
      <c r="L20" s="23"/>
      <c r="M20" s="23"/>
      <c r="Q20" s="23"/>
    </row>
    <row r="21" spans="1:20" s="43" customFormat="1" ht="14.1" customHeight="1">
      <c r="D21" s="46"/>
      <c r="J21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V32"/>
  <sheetViews>
    <sheetView rightToLeft="1" workbookViewId="0">
      <selection activeCell="F14" sqref="F14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7" width="11.625" style="3" customWidth="1"/>
    <col min="18" max="16384" width="11.625" style="3" hidden="1"/>
  </cols>
  <sheetData>
    <row r="1" spans="1:22" ht="76.5">
      <c r="A1" s="22" t="s">
        <v>651</v>
      </c>
      <c r="B1" s="22" t="s">
        <v>0</v>
      </c>
      <c r="C1" s="22" t="s">
        <v>1</v>
      </c>
      <c r="D1" s="22" t="s">
        <v>780</v>
      </c>
      <c r="E1" s="22" t="s">
        <v>793</v>
      </c>
      <c r="F1" s="22" t="s">
        <v>781</v>
      </c>
      <c r="G1" s="22" t="s">
        <v>747</v>
      </c>
      <c r="H1" s="22" t="s">
        <v>746</v>
      </c>
      <c r="I1" s="22" t="s">
        <v>751</v>
      </c>
      <c r="J1" s="22" t="s">
        <v>396</v>
      </c>
      <c r="K1" s="22" t="s">
        <v>745</v>
      </c>
      <c r="L1" s="22" t="s">
        <v>923</v>
      </c>
      <c r="M1" s="22" t="s">
        <v>1158</v>
      </c>
      <c r="N1" s="22" t="s">
        <v>924</v>
      </c>
      <c r="O1" s="22" t="s">
        <v>1159</v>
      </c>
      <c r="P1" s="22" t="s">
        <v>22</v>
      </c>
      <c r="Q1" s="22" t="s">
        <v>797</v>
      </c>
    </row>
    <row r="2" spans="1:22" s="9" customFormat="1" ht="14.1" customHeight="1">
      <c r="A2" s="9">
        <v>378</v>
      </c>
      <c r="B2" s="9">
        <v>378</v>
      </c>
      <c r="C2" s="9" t="s">
        <v>248</v>
      </c>
      <c r="D2" s="9" t="s">
        <v>2055</v>
      </c>
      <c r="E2" s="9" t="s">
        <v>2056</v>
      </c>
      <c r="F2" s="168" t="s">
        <v>1271</v>
      </c>
      <c r="G2" s="9" t="s">
        <v>2057</v>
      </c>
      <c r="H2" s="9">
        <v>620178301</v>
      </c>
      <c r="I2" s="168" t="s">
        <v>78</v>
      </c>
      <c r="J2" t="s">
        <v>1222</v>
      </c>
      <c r="K2" s="168" t="s">
        <v>2058</v>
      </c>
      <c r="L2" s="184">
        <v>540000</v>
      </c>
      <c r="M2" s="184">
        <v>2170.9079999999999</v>
      </c>
      <c r="N2" s="185">
        <v>77311.87</v>
      </c>
      <c r="O2" s="185">
        <v>310.80917977400009</v>
      </c>
      <c r="P2" s="186">
        <v>0.14317012962962969</v>
      </c>
      <c r="Q2" s="187">
        <v>47421</v>
      </c>
      <c r="V2" s="162"/>
    </row>
    <row r="3" spans="1:22" s="9" customFormat="1" ht="14.1" customHeight="1">
      <c r="A3" s="9">
        <v>378</v>
      </c>
      <c r="B3" s="9">
        <v>378</v>
      </c>
      <c r="C3" s="9" t="s">
        <v>248</v>
      </c>
      <c r="D3" s="9" t="s">
        <v>2084</v>
      </c>
      <c r="E3" s="9" t="s">
        <v>2085</v>
      </c>
      <c r="F3" s="168" t="s">
        <v>78</v>
      </c>
      <c r="G3" s="9" t="s">
        <v>2086</v>
      </c>
      <c r="H3" s="9">
        <v>29992050</v>
      </c>
      <c r="I3" s="168" t="s">
        <v>78</v>
      </c>
      <c r="J3" t="s">
        <v>1220</v>
      </c>
      <c r="K3" s="168" t="s">
        <v>2087</v>
      </c>
      <c r="L3" s="184">
        <v>750000</v>
      </c>
      <c r="M3" s="184">
        <v>2819.25</v>
      </c>
      <c r="N3" s="185">
        <v>296001</v>
      </c>
      <c r="O3" s="185">
        <v>1112.6677590000002</v>
      </c>
      <c r="P3" s="186">
        <v>0.39466800000000007</v>
      </c>
      <c r="Q3" s="187">
        <v>47817</v>
      </c>
      <c r="V3" s="162"/>
    </row>
    <row r="4" spans="1:22" s="9" customFormat="1" ht="13.5" customHeight="1">
      <c r="A4" s="9">
        <v>378</v>
      </c>
      <c r="B4" s="9">
        <v>378</v>
      </c>
      <c r="C4" s="9" t="s">
        <v>248</v>
      </c>
      <c r="D4" s="9" t="s">
        <v>1987</v>
      </c>
      <c r="E4" s="9" t="s">
        <v>1988</v>
      </c>
      <c r="F4" s="168" t="s">
        <v>1271</v>
      </c>
      <c r="G4" s="9" t="s">
        <v>1989</v>
      </c>
      <c r="H4" s="9">
        <v>40131020</v>
      </c>
      <c r="I4" s="168" t="s">
        <v>78</v>
      </c>
      <c r="J4" t="s">
        <v>1220</v>
      </c>
      <c r="K4" s="168" t="s">
        <v>1990</v>
      </c>
      <c r="L4" s="184">
        <v>600000</v>
      </c>
      <c r="M4" s="184">
        <v>2255.4</v>
      </c>
      <c r="N4" s="185">
        <v>101981</v>
      </c>
      <c r="O4" s="185">
        <v>383.34657900000013</v>
      </c>
      <c r="P4" s="186">
        <v>0.16996833333333339</v>
      </c>
      <c r="Q4" s="187">
        <v>47573</v>
      </c>
      <c r="V4" s="162"/>
    </row>
    <row r="5" spans="1:22" s="9" customFormat="1" ht="13.5" customHeight="1">
      <c r="A5" s="9">
        <v>378</v>
      </c>
      <c r="B5" s="9">
        <v>378</v>
      </c>
      <c r="C5" s="9" t="s">
        <v>248</v>
      </c>
      <c r="D5" s="9" t="s">
        <v>2051</v>
      </c>
      <c r="E5" s="9" t="s">
        <v>2052</v>
      </c>
      <c r="F5" s="168" t="s">
        <v>1271</v>
      </c>
      <c r="G5" s="9" t="s">
        <v>2053</v>
      </c>
      <c r="H5" s="9">
        <v>62017141</v>
      </c>
      <c r="I5" s="168" t="s">
        <v>78</v>
      </c>
      <c r="J5" t="s">
        <v>1222</v>
      </c>
      <c r="K5" s="168" t="s">
        <v>2054</v>
      </c>
      <c r="L5" s="184">
        <v>500000</v>
      </c>
      <c r="M5" s="184">
        <v>2010.1</v>
      </c>
      <c r="N5" s="185">
        <v>36167.510000000009</v>
      </c>
      <c r="O5" s="185">
        <v>145.40062370200013</v>
      </c>
      <c r="P5" s="186">
        <v>7.2335020000000069E-2</v>
      </c>
      <c r="Q5" s="187">
        <v>46568</v>
      </c>
      <c r="V5" s="162"/>
    </row>
    <row r="6" spans="1:22" s="9" customFormat="1" ht="14.1" customHeight="1">
      <c r="A6" s="9">
        <v>378</v>
      </c>
      <c r="B6" s="9">
        <v>378</v>
      </c>
      <c r="C6" s="9" t="s">
        <v>248</v>
      </c>
      <c r="D6" s="9" t="s">
        <v>2016</v>
      </c>
      <c r="E6" s="9" t="s">
        <v>2017</v>
      </c>
      <c r="F6" s="168" t="s">
        <v>767</v>
      </c>
      <c r="G6" s="9" t="s">
        <v>2018</v>
      </c>
      <c r="H6" s="9">
        <v>62014170</v>
      </c>
      <c r="I6" s="168" t="s">
        <v>78</v>
      </c>
      <c r="J6" t="s">
        <v>1220</v>
      </c>
      <c r="K6" s="168" t="s">
        <v>2019</v>
      </c>
      <c r="L6" s="184">
        <v>1500000</v>
      </c>
      <c r="M6" s="184">
        <v>5638.5</v>
      </c>
      <c r="N6" s="185">
        <v>345000</v>
      </c>
      <c r="O6" s="185">
        <v>1296.855</v>
      </c>
      <c r="P6" s="186">
        <v>0.23</v>
      </c>
      <c r="Q6" s="187">
        <v>47483</v>
      </c>
      <c r="V6" s="162"/>
    </row>
    <row r="7" spans="1:22" s="9" customFormat="1" ht="14.1" customHeight="1">
      <c r="A7" s="9">
        <v>378</v>
      </c>
      <c r="B7" s="9">
        <v>378</v>
      </c>
      <c r="C7" s="9" t="s">
        <v>248</v>
      </c>
      <c r="D7" s="9" t="s">
        <v>1975</v>
      </c>
      <c r="E7" s="9" t="s">
        <v>1976</v>
      </c>
      <c r="F7" s="168" t="s">
        <v>432</v>
      </c>
      <c r="G7" s="9" t="s">
        <v>1977</v>
      </c>
      <c r="H7" s="9">
        <v>50000884</v>
      </c>
      <c r="I7" s="168" t="s">
        <v>78</v>
      </c>
      <c r="J7" t="s">
        <v>1217</v>
      </c>
      <c r="K7" s="168" t="s">
        <v>1978</v>
      </c>
      <c r="L7" s="184">
        <v>3000000</v>
      </c>
      <c r="M7" s="184">
        <v>3000</v>
      </c>
      <c r="N7" s="185">
        <v>992803</v>
      </c>
      <c r="O7" s="185">
        <v>992.803</v>
      </c>
      <c r="P7" s="186">
        <v>0.33093433333333333</v>
      </c>
      <c r="Q7" s="187">
        <v>46721</v>
      </c>
      <c r="V7" s="162"/>
    </row>
    <row r="8" spans="1:22" s="9" customFormat="1" ht="14.1" customHeight="1">
      <c r="A8" s="9">
        <v>378</v>
      </c>
      <c r="B8" s="9">
        <v>378</v>
      </c>
      <c r="C8" s="9" t="s">
        <v>248</v>
      </c>
      <c r="D8" s="9" t="s">
        <v>1966</v>
      </c>
      <c r="E8" s="9" t="s">
        <v>1967</v>
      </c>
      <c r="F8" s="168" t="s">
        <v>767</v>
      </c>
      <c r="G8" s="9" t="s">
        <v>1968</v>
      </c>
      <c r="H8" s="9">
        <v>500010151</v>
      </c>
      <c r="I8" s="168" t="s">
        <v>78</v>
      </c>
      <c r="J8" t="s">
        <v>1217</v>
      </c>
      <c r="K8" s="168" t="s">
        <v>1969</v>
      </c>
      <c r="L8" s="184">
        <v>2000000</v>
      </c>
      <c r="M8" s="184">
        <v>2000</v>
      </c>
      <c r="N8" s="185">
        <v>702519.99</v>
      </c>
      <c r="O8" s="185">
        <v>702.51999000000001</v>
      </c>
      <c r="P8" s="186">
        <v>0.35125999499999999</v>
      </c>
      <c r="Q8" s="187">
        <v>46691</v>
      </c>
      <c r="V8" s="162"/>
    </row>
    <row r="9" spans="1:22" s="9" customFormat="1" ht="14.1" customHeight="1">
      <c r="A9" s="9">
        <v>378</v>
      </c>
      <c r="B9" s="9">
        <v>378</v>
      </c>
      <c r="C9" s="9" t="s">
        <v>248</v>
      </c>
      <c r="D9" s="9" t="s">
        <v>2035</v>
      </c>
      <c r="E9" s="9" t="s">
        <v>2162</v>
      </c>
      <c r="F9" s="168" t="s">
        <v>767</v>
      </c>
      <c r="G9" s="9" t="s">
        <v>2040</v>
      </c>
      <c r="H9" s="9">
        <v>620127780</v>
      </c>
      <c r="I9" s="168" t="s">
        <v>78</v>
      </c>
      <c r="J9" t="s">
        <v>1220</v>
      </c>
      <c r="K9" s="168" t="s">
        <v>2041</v>
      </c>
      <c r="L9" s="184">
        <v>1500000</v>
      </c>
      <c r="M9" s="184">
        <v>5638.5</v>
      </c>
      <c r="N9" s="185">
        <v>61917</v>
      </c>
      <c r="O9" s="185">
        <v>232.74600300000048</v>
      </c>
      <c r="P9" s="186">
        <v>4.1278000000000085E-2</v>
      </c>
      <c r="Q9" s="187">
        <v>47421</v>
      </c>
      <c r="V9" s="162"/>
    </row>
    <row r="10" spans="1:22" s="9" customFormat="1" ht="14.1" customHeight="1">
      <c r="A10" s="9">
        <v>378</v>
      </c>
      <c r="B10" s="9">
        <v>378</v>
      </c>
      <c r="C10" s="9" t="s">
        <v>248</v>
      </c>
      <c r="D10" s="9" t="s">
        <v>2065</v>
      </c>
      <c r="E10" s="9" t="s">
        <v>2066</v>
      </c>
      <c r="F10" s="168" t="s">
        <v>767</v>
      </c>
      <c r="G10" s="9" t="s">
        <v>2067</v>
      </c>
      <c r="H10" s="9">
        <v>62007083</v>
      </c>
      <c r="I10" s="168" t="s">
        <v>78</v>
      </c>
      <c r="J10" t="s">
        <v>1220</v>
      </c>
      <c r="K10" s="168" t="s">
        <v>2069</v>
      </c>
      <c r="L10" s="184">
        <v>510000</v>
      </c>
      <c r="M10" s="184">
        <v>1917.09</v>
      </c>
      <c r="N10" s="185">
        <v>86444.989999999991</v>
      </c>
      <c r="O10" s="185">
        <v>324.94671741000002</v>
      </c>
      <c r="P10" s="186">
        <v>0.16949998039215688</v>
      </c>
      <c r="Q10" s="187">
        <v>47938</v>
      </c>
      <c r="V10" s="162"/>
    </row>
    <row r="11" spans="1:22" s="9" customFormat="1" ht="14.1" customHeight="1">
      <c r="A11" s="9">
        <v>378</v>
      </c>
      <c r="B11" s="9">
        <v>378</v>
      </c>
      <c r="C11" s="9" t="s">
        <v>248</v>
      </c>
      <c r="D11" s="9" t="s">
        <v>2011</v>
      </c>
      <c r="E11" s="9" t="s">
        <v>2012</v>
      </c>
      <c r="F11" s="168" t="s">
        <v>1271</v>
      </c>
      <c r="G11" s="9" t="s">
        <v>2013</v>
      </c>
      <c r="H11" s="9">
        <v>62006200</v>
      </c>
      <c r="I11" s="168" t="s">
        <v>78</v>
      </c>
      <c r="J11" t="s">
        <v>1222</v>
      </c>
      <c r="K11" s="168" t="s">
        <v>2014</v>
      </c>
      <c r="L11" s="184">
        <v>1000000</v>
      </c>
      <c r="M11" s="184">
        <v>4020.2</v>
      </c>
      <c r="N11" s="185">
        <v>15426.989999999991</v>
      </c>
      <c r="O11" s="185">
        <v>62.019585198000073</v>
      </c>
      <c r="P11" s="186">
        <v>1.5426990000000019E-2</v>
      </c>
      <c r="Q11" s="187">
        <v>45869</v>
      </c>
    </row>
    <row r="12" spans="1:22" s="9" customFormat="1" ht="14.1" customHeight="1">
      <c r="A12" s="9">
        <v>378</v>
      </c>
      <c r="B12" s="9">
        <v>378</v>
      </c>
      <c r="C12" s="9" t="s">
        <v>248</v>
      </c>
      <c r="D12" s="9" t="s">
        <v>2098</v>
      </c>
      <c r="E12" s="9" t="s">
        <v>2099</v>
      </c>
      <c r="F12" s="168" t="s">
        <v>78</v>
      </c>
      <c r="G12" s="9" t="s">
        <v>2100</v>
      </c>
      <c r="H12" s="9">
        <v>62015961</v>
      </c>
      <c r="I12" s="168" t="s">
        <v>78</v>
      </c>
      <c r="J12" t="s">
        <v>1222</v>
      </c>
      <c r="K12" s="168" t="s">
        <v>2101</v>
      </c>
      <c r="L12" s="184">
        <v>170000</v>
      </c>
      <c r="M12" s="184">
        <v>683.43399999999997</v>
      </c>
      <c r="N12" s="185">
        <v>15299.989999999991</v>
      </c>
      <c r="O12" s="185">
        <v>61.509019797999997</v>
      </c>
      <c r="P12" s="186">
        <v>8.9999941176470588E-2</v>
      </c>
      <c r="Q12" s="187">
        <v>44909</v>
      </c>
    </row>
    <row r="13" spans="1:22" s="9" customFormat="1" ht="14.1" customHeight="1">
      <c r="A13" s="9">
        <v>378</v>
      </c>
      <c r="B13" s="9">
        <v>378</v>
      </c>
      <c r="C13" s="9" t="s">
        <v>248</v>
      </c>
      <c r="D13" s="9" t="s">
        <v>1996</v>
      </c>
      <c r="E13" s="9" t="s">
        <v>1997</v>
      </c>
      <c r="F13" s="168" t="s">
        <v>78</v>
      </c>
      <c r="G13" s="9" t="s">
        <v>1998</v>
      </c>
      <c r="H13" s="9">
        <v>60386182</v>
      </c>
      <c r="I13" s="168" t="s">
        <v>78</v>
      </c>
      <c r="J13" t="s">
        <v>1220</v>
      </c>
      <c r="K13" s="168" t="s">
        <v>1999</v>
      </c>
      <c r="L13" s="184">
        <v>250000</v>
      </c>
      <c r="M13" s="184">
        <v>939.75</v>
      </c>
      <c r="N13" s="185">
        <v>15680.989999999991</v>
      </c>
      <c r="O13" s="185">
        <v>58.944841409999995</v>
      </c>
      <c r="P13" s="186">
        <v>6.2723959999999995E-2</v>
      </c>
      <c r="Q13" s="187">
        <v>42005</v>
      </c>
    </row>
    <row r="14" spans="1:22" s="9" customFormat="1" ht="14.1" customHeight="1">
      <c r="A14" s="9">
        <v>378</v>
      </c>
      <c r="B14" s="9">
        <v>378</v>
      </c>
      <c r="C14" s="9" t="s">
        <v>248</v>
      </c>
      <c r="D14" s="9" t="s">
        <v>2089</v>
      </c>
      <c r="E14" s="9" t="s">
        <v>2163</v>
      </c>
      <c r="F14" s="9" t="s">
        <v>767</v>
      </c>
      <c r="G14" s="9" t="s">
        <v>2091</v>
      </c>
      <c r="H14" s="9">
        <v>62018550</v>
      </c>
      <c r="I14" s="168" t="s">
        <v>78</v>
      </c>
      <c r="J14" t="s">
        <v>1222</v>
      </c>
      <c r="K14" s="168" t="s">
        <v>2092</v>
      </c>
      <c r="L14" s="184">
        <v>1000000</v>
      </c>
      <c r="M14" s="184">
        <v>4020.2</v>
      </c>
      <c r="N14" s="185">
        <v>419999.80000000005</v>
      </c>
      <c r="O14" s="185">
        <v>1688.4831959600001</v>
      </c>
      <c r="P14" s="186">
        <v>0.41999980000000003</v>
      </c>
      <c r="Q14" s="187">
        <v>47159</v>
      </c>
    </row>
    <row r="15" spans="1:22" s="9" customFormat="1" ht="14.1" customHeight="1">
      <c r="A15" s="9">
        <v>378</v>
      </c>
      <c r="B15" s="9">
        <v>378</v>
      </c>
      <c r="C15" s="9" t="s">
        <v>248</v>
      </c>
      <c r="D15" s="9" t="s">
        <v>2060</v>
      </c>
      <c r="E15" s="9" t="s">
        <v>2061</v>
      </c>
      <c r="F15" s="9" t="s">
        <v>767</v>
      </c>
      <c r="G15" s="9" t="s">
        <v>2062</v>
      </c>
      <c r="H15" s="9">
        <v>62019750</v>
      </c>
      <c r="I15" s="168" t="s">
        <v>78</v>
      </c>
      <c r="J15" t="s">
        <v>1220</v>
      </c>
      <c r="K15" s="168" t="s">
        <v>2063</v>
      </c>
      <c r="L15" s="184">
        <v>1000000</v>
      </c>
      <c r="M15" s="184">
        <v>3759</v>
      </c>
      <c r="N15" s="185">
        <v>41813</v>
      </c>
      <c r="O15" s="185">
        <v>157.17506700000027</v>
      </c>
      <c r="P15" s="186">
        <v>4.1813000000000072E-2</v>
      </c>
      <c r="Q15" s="187">
        <v>47236</v>
      </c>
    </row>
    <row r="16" spans="1:22" s="9" customFormat="1" ht="14.1" customHeight="1">
      <c r="A16" s="9">
        <v>378</v>
      </c>
      <c r="B16" s="9">
        <v>378</v>
      </c>
      <c r="C16" s="9" t="s">
        <v>248</v>
      </c>
      <c r="D16" s="9" t="s">
        <v>2079</v>
      </c>
      <c r="E16" s="9" t="s">
        <v>2080</v>
      </c>
      <c r="F16" s="9" t="s">
        <v>430</v>
      </c>
      <c r="G16" s="9" t="s">
        <v>2081</v>
      </c>
      <c r="H16" s="9">
        <v>29994500</v>
      </c>
      <c r="I16" s="168" t="s">
        <v>78</v>
      </c>
      <c r="J16" t="s">
        <v>1220</v>
      </c>
      <c r="K16" s="168" t="s">
        <v>2082</v>
      </c>
      <c r="L16" s="184">
        <v>1000000</v>
      </c>
      <c r="M16" s="184">
        <v>3759</v>
      </c>
      <c r="N16" s="185">
        <v>805033</v>
      </c>
      <c r="O16" s="185">
        <v>3026.1190470000001</v>
      </c>
      <c r="P16" s="186">
        <v>0.805033</v>
      </c>
      <c r="Q16" s="187">
        <v>47235</v>
      </c>
    </row>
    <row r="17" spans="1:17" s="9" customFormat="1" ht="14.1" customHeight="1">
      <c r="A17" s="9">
        <v>378</v>
      </c>
      <c r="B17" s="9">
        <v>378</v>
      </c>
      <c r="C17" s="9" t="s">
        <v>248</v>
      </c>
      <c r="D17" s="9" t="s">
        <v>1991</v>
      </c>
      <c r="E17" s="9" t="s">
        <v>2012</v>
      </c>
      <c r="F17" s="9" t="s">
        <v>430</v>
      </c>
      <c r="G17" s="9" t="s">
        <v>1993</v>
      </c>
      <c r="H17" s="9">
        <v>62002500</v>
      </c>
      <c r="I17" s="168" t="s">
        <v>78</v>
      </c>
      <c r="J17" t="s">
        <v>1220</v>
      </c>
      <c r="K17" s="168" t="s">
        <v>1994</v>
      </c>
      <c r="L17" s="184">
        <v>1000000</v>
      </c>
      <c r="M17" s="184">
        <v>3759</v>
      </c>
      <c r="N17" s="185">
        <v>560992.06000000006</v>
      </c>
      <c r="O17" s="185">
        <v>2108.7691535400004</v>
      </c>
      <c r="P17" s="186">
        <v>0.56099206000000013</v>
      </c>
      <c r="Q17" s="187">
        <v>47286</v>
      </c>
    </row>
    <row r="18" spans="1:17" s="9" customFormat="1" ht="14.1" customHeight="1">
      <c r="A18" s="9">
        <v>378</v>
      </c>
      <c r="B18" s="9">
        <v>378</v>
      </c>
      <c r="C18" s="9" t="s">
        <v>248</v>
      </c>
      <c r="D18" s="9" t="s">
        <v>2035</v>
      </c>
      <c r="E18" s="9" t="s">
        <v>2162</v>
      </c>
      <c r="F18" s="9" t="s">
        <v>767</v>
      </c>
      <c r="G18" s="9" t="s">
        <v>2037</v>
      </c>
      <c r="H18" s="9">
        <v>29994484</v>
      </c>
      <c r="I18" s="168" t="s">
        <v>78</v>
      </c>
      <c r="J18" t="s">
        <v>1220</v>
      </c>
      <c r="K18" s="168" t="s">
        <v>2038</v>
      </c>
      <c r="L18" s="184">
        <v>1000000</v>
      </c>
      <c r="M18" s="184">
        <v>3759</v>
      </c>
      <c r="N18" s="185">
        <v>149442</v>
      </c>
      <c r="O18" s="185">
        <v>561.75247800000011</v>
      </c>
      <c r="P18" s="186">
        <v>0.14944200000000002</v>
      </c>
      <c r="Q18" s="187">
        <v>49096</v>
      </c>
    </row>
    <row r="19" spans="1:17" s="9" customFormat="1" ht="14.1" customHeight="1">
      <c r="A19" s="9">
        <v>378</v>
      </c>
      <c r="B19" s="9">
        <v>378</v>
      </c>
      <c r="C19" s="9" t="s">
        <v>248</v>
      </c>
      <c r="D19" s="9" t="s">
        <v>2075</v>
      </c>
      <c r="E19" s="9" t="s">
        <v>2076</v>
      </c>
      <c r="F19" s="9" t="s">
        <v>767</v>
      </c>
      <c r="G19" s="9" t="s">
        <v>2077</v>
      </c>
      <c r="H19" s="9">
        <v>62001990</v>
      </c>
      <c r="I19" s="168" t="s">
        <v>78</v>
      </c>
      <c r="J19" t="s">
        <v>1220</v>
      </c>
      <c r="K19" s="168" t="s">
        <v>2078</v>
      </c>
      <c r="L19" s="184">
        <v>1100000</v>
      </c>
      <c r="M19" s="184">
        <v>4134.8999999999996</v>
      </c>
      <c r="N19" s="185">
        <v>517012</v>
      </c>
      <c r="O19" s="185">
        <v>1943.448108</v>
      </c>
      <c r="P19" s="186">
        <v>0.47001090909090915</v>
      </c>
      <c r="Q19" s="187">
        <v>47453</v>
      </c>
    </row>
    <row r="20" spans="1:17" s="9" customFormat="1" ht="14.1" customHeight="1">
      <c r="A20" s="9">
        <v>378</v>
      </c>
      <c r="B20" s="9">
        <v>378</v>
      </c>
      <c r="C20" s="9" t="s">
        <v>248</v>
      </c>
      <c r="D20" s="9" t="s">
        <v>2006</v>
      </c>
      <c r="E20" s="9" t="s">
        <v>2007</v>
      </c>
      <c r="F20" s="9" t="s">
        <v>430</v>
      </c>
      <c r="G20" s="9" t="s">
        <v>2008</v>
      </c>
      <c r="H20" s="9">
        <v>62002600</v>
      </c>
      <c r="I20" s="168" t="s">
        <v>78</v>
      </c>
      <c r="J20" t="s">
        <v>1222</v>
      </c>
      <c r="K20" s="168" t="s">
        <v>2009</v>
      </c>
      <c r="L20" s="184">
        <v>1000000</v>
      </c>
      <c r="M20" s="184">
        <v>4020.2</v>
      </c>
      <c r="N20" s="185">
        <v>551065.5</v>
      </c>
      <c r="O20" s="185">
        <v>2215.3935231</v>
      </c>
      <c r="P20" s="186">
        <v>0.55106549999999999</v>
      </c>
      <c r="Q20" s="187">
        <v>47454</v>
      </c>
    </row>
    <row r="21" spans="1:17" s="9" customFormat="1" ht="14.1" customHeight="1">
      <c r="A21" s="9">
        <v>378</v>
      </c>
      <c r="B21" s="9">
        <v>378</v>
      </c>
      <c r="C21" s="9" t="s">
        <v>248</v>
      </c>
      <c r="D21" s="9" t="s">
        <v>2046</v>
      </c>
      <c r="E21" s="9" t="s">
        <v>2047</v>
      </c>
      <c r="F21" s="9" t="s">
        <v>767</v>
      </c>
      <c r="G21" s="9" t="s">
        <v>2048</v>
      </c>
      <c r="H21" s="9">
        <v>62018000</v>
      </c>
      <c r="I21" s="168" t="s">
        <v>78</v>
      </c>
      <c r="J21" t="s">
        <v>1220</v>
      </c>
      <c r="K21" s="168" t="s">
        <v>2049</v>
      </c>
      <c r="L21" s="184">
        <v>750000</v>
      </c>
      <c r="M21" s="184">
        <v>2819.25</v>
      </c>
      <c r="N21" s="185">
        <v>337500</v>
      </c>
      <c r="O21" s="185">
        <v>1268.6624999999999</v>
      </c>
      <c r="P21" s="186">
        <v>0.44999999999999996</v>
      </c>
      <c r="Q21" s="187">
        <v>47455</v>
      </c>
    </row>
    <row r="22" spans="1:17" s="9" customFormat="1" ht="14.1" customHeight="1">
      <c r="A22" s="9">
        <v>378</v>
      </c>
      <c r="B22" s="9">
        <v>378</v>
      </c>
      <c r="C22" s="9" t="s">
        <v>248</v>
      </c>
      <c r="D22" s="9" t="s">
        <v>1957</v>
      </c>
      <c r="E22" s="9" t="s">
        <v>1958</v>
      </c>
      <c r="F22" s="9" t="s">
        <v>767</v>
      </c>
      <c r="G22" s="9" t="s">
        <v>1959</v>
      </c>
      <c r="H22" s="9">
        <v>50001050</v>
      </c>
      <c r="I22" s="168" t="s">
        <v>78</v>
      </c>
      <c r="J22" t="s">
        <v>1217</v>
      </c>
      <c r="K22" s="168" t="s">
        <v>1960</v>
      </c>
      <c r="L22" s="184">
        <v>4000000</v>
      </c>
      <c r="M22" s="184">
        <v>4000</v>
      </c>
      <c r="N22" s="185">
        <v>2800000</v>
      </c>
      <c r="O22" s="185">
        <v>2800</v>
      </c>
      <c r="P22" s="186">
        <v>0.7</v>
      </c>
      <c r="Q22" s="187">
        <v>47817</v>
      </c>
    </row>
    <row r="23" spans="1:17" s="9" customFormat="1" ht="14.1" customHeight="1">
      <c r="A23" s="9">
        <v>378</v>
      </c>
      <c r="B23" s="9">
        <v>378</v>
      </c>
      <c r="C23" s="9" t="s">
        <v>248</v>
      </c>
      <c r="D23" s="9" t="s">
        <v>2031</v>
      </c>
      <c r="E23" s="9" t="s">
        <v>2032</v>
      </c>
      <c r="F23" s="9" t="s">
        <v>432</v>
      </c>
      <c r="G23" s="9" t="s">
        <v>2033</v>
      </c>
      <c r="H23" s="9">
        <v>620160850</v>
      </c>
      <c r="I23" s="168" t="s">
        <v>78</v>
      </c>
      <c r="J23" t="s">
        <v>1220</v>
      </c>
      <c r="K23" s="168" t="s">
        <v>2034</v>
      </c>
      <c r="L23" s="184">
        <v>1200000</v>
      </c>
      <c r="M23" s="184">
        <v>4510.8</v>
      </c>
      <c r="N23" s="185">
        <v>930000</v>
      </c>
      <c r="O23" s="185">
        <v>3495.87</v>
      </c>
      <c r="P23" s="186">
        <v>0.77499999999999991</v>
      </c>
      <c r="Q23" s="187">
        <v>47818</v>
      </c>
    </row>
    <row r="24" spans="1:17" s="9" customFormat="1" ht="14.1" customHeight="1">
      <c r="A24" s="9">
        <v>378</v>
      </c>
      <c r="B24" s="9">
        <v>378</v>
      </c>
      <c r="C24" s="9" t="s">
        <v>248</v>
      </c>
      <c r="D24" s="9" t="s">
        <v>2071</v>
      </c>
      <c r="E24" s="9" t="s">
        <v>2164</v>
      </c>
      <c r="F24" s="9" t="s">
        <v>767</v>
      </c>
      <c r="G24" s="9" t="s">
        <v>2073</v>
      </c>
      <c r="H24" s="9">
        <v>62020814</v>
      </c>
      <c r="I24" s="168" t="s">
        <v>78</v>
      </c>
      <c r="J24" t="s">
        <v>1220</v>
      </c>
      <c r="K24" s="168" t="s">
        <v>2074</v>
      </c>
      <c r="L24" s="184">
        <v>1000000</v>
      </c>
      <c r="M24" s="184">
        <v>3759</v>
      </c>
      <c r="N24" s="185">
        <v>680895</v>
      </c>
      <c r="O24" s="185">
        <v>2559.4843049999995</v>
      </c>
      <c r="P24" s="186">
        <v>0.68089499999999992</v>
      </c>
      <c r="Q24" s="187">
        <v>47819</v>
      </c>
    </row>
    <row r="25" spans="1:17" s="9" customFormat="1" ht="14.1" customHeight="1">
      <c r="A25" s="9">
        <v>378</v>
      </c>
      <c r="B25" s="9">
        <v>378</v>
      </c>
      <c r="C25" s="9" t="s">
        <v>248</v>
      </c>
      <c r="D25" s="9" t="s">
        <v>1984</v>
      </c>
      <c r="E25" s="9" t="s">
        <v>1985</v>
      </c>
      <c r="F25" s="9" t="s">
        <v>1271</v>
      </c>
      <c r="G25" s="9" t="s">
        <v>1984</v>
      </c>
      <c r="H25" s="9">
        <v>50001200</v>
      </c>
      <c r="I25" s="168" t="s">
        <v>78</v>
      </c>
      <c r="J25" t="s">
        <v>1217</v>
      </c>
      <c r="K25" s="168" t="s">
        <v>1986</v>
      </c>
      <c r="L25" s="184">
        <v>1000001</v>
      </c>
      <c r="M25" s="184">
        <v>1000.001</v>
      </c>
      <c r="N25" s="185">
        <v>247778</v>
      </c>
      <c r="O25" s="185">
        <v>247.77799999999999</v>
      </c>
      <c r="P25" s="186">
        <v>0.24777775222224777</v>
      </c>
      <c r="Q25" s="187">
        <v>47820</v>
      </c>
    </row>
    <row r="26" spans="1:17" s="9" customFormat="1" ht="14.1" customHeight="1">
      <c r="A26" s="9">
        <v>378</v>
      </c>
      <c r="B26" s="9">
        <v>378</v>
      </c>
      <c r="C26" s="9" t="s">
        <v>248</v>
      </c>
      <c r="D26" s="9" t="s">
        <v>2016</v>
      </c>
      <c r="E26" s="9" t="s">
        <v>2017</v>
      </c>
      <c r="F26" s="9" t="s">
        <v>767</v>
      </c>
      <c r="G26" s="9" t="s">
        <v>2021</v>
      </c>
      <c r="H26" s="9">
        <v>62014180</v>
      </c>
      <c r="I26" s="168" t="s">
        <v>78</v>
      </c>
      <c r="J26" t="s">
        <v>1220</v>
      </c>
      <c r="K26" s="168" t="s">
        <v>2022</v>
      </c>
      <c r="L26" s="184">
        <v>900000</v>
      </c>
      <c r="M26" s="184">
        <v>3383.1</v>
      </c>
      <c r="N26" s="185">
        <v>729000</v>
      </c>
      <c r="O26" s="185">
        <v>2740.3110000000001</v>
      </c>
      <c r="P26" s="186">
        <v>0.81</v>
      </c>
      <c r="Q26" s="187">
        <v>45016</v>
      </c>
    </row>
    <row r="27" spans="1:17" ht="14.1" customHeight="1">
      <c r="H27"/>
      <c r="Q27"/>
    </row>
    <row r="28" spans="1:17" ht="14.1" customHeight="1">
      <c r="H28"/>
      <c r="K28" s="9"/>
      <c r="Q28"/>
    </row>
    <row r="29" spans="1:17" ht="14.1" customHeight="1">
      <c r="H29"/>
      <c r="Q29"/>
    </row>
    <row r="30" spans="1:17" ht="14.1" customHeight="1">
      <c r="H30"/>
      <c r="Q30"/>
    </row>
    <row r="31" spans="1:17" ht="14.1" customHeight="1">
      <c r="H31"/>
      <c r="Q31"/>
    </row>
    <row r="32" spans="1:17" ht="14.1" customHeight="1">
      <c r="H32"/>
    </row>
  </sheetData>
  <sheetProtection formatColumns="0"/>
  <dataConsolidate/>
  <dataValidations count="2">
    <dataValidation type="list" allowBlank="1" showInputMessage="1" showErrorMessage="1" sqref="F2:F13" xr:uid="{CCD7EA46-1CEF-4C34-A0B8-7A135D114B83}">
      <formula1>Issuer_Number_Fund</formula1>
    </dataValidation>
    <dataValidation type="list" allowBlank="1" showInputMessage="1" showErrorMessage="1" sqref="I2:I26" xr:uid="{00015B47-5279-42CF-908B-8DF37DAE0DBC}">
      <formula1>Type_of_Security_ID_Fund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16384" width="9" style="18" hidden="1"/>
  </cols>
  <sheetData>
    <row r="1" spans="1:5" s="61" customFormat="1" ht="45">
      <c r="A1" s="60" t="s">
        <v>590</v>
      </c>
      <c r="B1" s="60" t="s">
        <v>334</v>
      </c>
      <c r="C1" s="60" t="s">
        <v>335</v>
      </c>
      <c r="D1" s="60" t="s">
        <v>373</v>
      </c>
      <c r="E1" s="18"/>
    </row>
    <row r="2" spans="1:5">
      <c r="A2" s="96"/>
      <c r="B2" s="96" t="s">
        <v>670</v>
      </c>
      <c r="C2" s="25" t="s">
        <v>53</v>
      </c>
      <c r="D2" s="25"/>
    </row>
    <row r="3" spans="1:5">
      <c r="A3" s="97"/>
      <c r="B3" s="97"/>
      <c r="C3" s="25" t="s">
        <v>61</v>
      </c>
      <c r="D3" s="25"/>
    </row>
    <row r="4" spans="1:5" ht="42.75">
      <c r="A4" s="89"/>
      <c r="B4" s="117" t="s">
        <v>783</v>
      </c>
      <c r="C4" s="26" t="s">
        <v>53</v>
      </c>
      <c r="D4" s="26"/>
    </row>
    <row r="5" spans="1:5">
      <c r="A5" s="90"/>
      <c r="B5" s="118"/>
      <c r="C5" s="26" t="s">
        <v>59</v>
      </c>
      <c r="D5" s="26"/>
    </row>
    <row r="6" spans="1:5">
      <c r="A6" s="90"/>
      <c r="B6" s="118"/>
      <c r="C6" s="26" t="s">
        <v>67</v>
      </c>
      <c r="D6" s="26"/>
    </row>
    <row r="7" spans="1:5">
      <c r="A7" s="90"/>
      <c r="B7" s="118"/>
      <c r="C7" s="26" t="s">
        <v>74</v>
      </c>
      <c r="D7" s="26"/>
    </row>
    <row r="8" spans="1:5">
      <c r="A8" s="90"/>
      <c r="B8" s="118"/>
      <c r="C8" s="26" t="s">
        <v>81</v>
      </c>
      <c r="D8" s="26"/>
    </row>
    <row r="9" spans="1:5">
      <c r="A9" s="90"/>
      <c r="B9" s="118"/>
      <c r="C9" s="26" t="s">
        <v>929</v>
      </c>
      <c r="D9" s="26"/>
    </row>
    <row r="10" spans="1:5">
      <c r="A10" s="90"/>
      <c r="B10" s="118"/>
      <c r="C10" s="26" t="s">
        <v>92</v>
      </c>
      <c r="D10" s="26"/>
    </row>
    <row r="11" spans="1:5">
      <c r="A11" s="90"/>
      <c r="B11" s="118"/>
      <c r="C11" s="26" t="s">
        <v>960</v>
      </c>
      <c r="D11" s="26"/>
      <c r="E11" s="18" t="s">
        <v>1182</v>
      </c>
    </row>
    <row r="12" spans="1:5">
      <c r="A12" s="90"/>
      <c r="B12" s="118"/>
      <c r="C12" s="26" t="s">
        <v>961</v>
      </c>
      <c r="D12" s="26"/>
      <c r="E12" s="18" t="s">
        <v>1182</v>
      </c>
    </row>
    <row r="13" spans="1:5">
      <c r="A13" s="90"/>
      <c r="B13" s="118"/>
      <c r="C13" s="26" t="s">
        <v>104</v>
      </c>
      <c r="D13" s="26"/>
    </row>
    <row r="14" spans="1:5">
      <c r="A14" s="90"/>
      <c r="B14" s="118"/>
      <c r="C14" s="26" t="s">
        <v>109</v>
      </c>
      <c r="D14" s="26"/>
    </row>
    <row r="15" spans="1:5">
      <c r="A15" s="90"/>
      <c r="B15" s="118"/>
      <c r="C15" s="26" t="s">
        <v>111</v>
      </c>
      <c r="D15" s="26"/>
    </row>
    <row r="16" spans="1:5">
      <c r="A16" s="90"/>
      <c r="B16" s="118"/>
      <c r="C16" s="26" t="s">
        <v>114</v>
      </c>
      <c r="D16" s="26"/>
    </row>
    <row r="17" spans="1:4">
      <c r="A17" s="90"/>
      <c r="B17" s="118"/>
      <c r="C17" s="26" t="s">
        <v>117</v>
      </c>
      <c r="D17" s="26"/>
    </row>
    <row r="18" spans="1:4">
      <c r="A18" s="90"/>
      <c r="B18" s="118"/>
      <c r="C18" s="26" t="s">
        <v>120</v>
      </c>
      <c r="D18" s="26"/>
    </row>
    <row r="19" spans="1:4">
      <c r="A19" s="90"/>
      <c r="B19" s="118"/>
      <c r="C19" s="26" t="s">
        <v>123</v>
      </c>
      <c r="D19" s="26"/>
    </row>
    <row r="20" spans="1:4">
      <c r="A20" s="90"/>
      <c r="B20" s="118"/>
      <c r="C20" s="26" t="s">
        <v>125</v>
      </c>
      <c r="D20" s="26"/>
    </row>
    <row r="21" spans="1:4">
      <c r="A21" s="90"/>
      <c r="B21" s="118"/>
      <c r="C21" s="26" t="s">
        <v>314</v>
      </c>
      <c r="D21" s="26"/>
    </row>
    <row r="22" spans="1:4">
      <c r="A22" s="90"/>
      <c r="B22" s="118"/>
      <c r="C22" s="26" t="s">
        <v>128</v>
      </c>
      <c r="D22" s="26"/>
    </row>
    <row r="23" spans="1:4">
      <c r="A23" s="90"/>
      <c r="B23" s="118"/>
      <c r="C23" s="26" t="s">
        <v>131</v>
      </c>
      <c r="D23" s="26"/>
    </row>
    <row r="24" spans="1:4">
      <c r="A24" s="90"/>
      <c r="B24" s="118"/>
      <c r="C24" s="26" t="s">
        <v>132</v>
      </c>
      <c r="D24" s="26"/>
    </row>
    <row r="25" spans="1:4">
      <c r="A25" s="90"/>
      <c r="B25" s="118"/>
      <c r="C25" s="26" t="s">
        <v>134</v>
      </c>
      <c r="D25" s="26"/>
    </row>
    <row r="26" spans="1:4">
      <c r="A26" s="90"/>
      <c r="B26" s="118"/>
      <c r="C26" s="26" t="s">
        <v>136</v>
      </c>
      <c r="D26" s="26"/>
    </row>
    <row r="27" spans="1:4">
      <c r="A27" s="90"/>
      <c r="B27" s="118"/>
      <c r="C27" s="26" t="s">
        <v>138</v>
      </c>
      <c r="D27" s="26"/>
    </row>
    <row r="28" spans="1:4">
      <c r="A28" s="90"/>
      <c r="B28" s="118"/>
      <c r="C28" s="26" t="s">
        <v>141</v>
      </c>
      <c r="D28" s="26"/>
    </row>
    <row r="29" spans="1:4">
      <c r="A29" s="90"/>
      <c r="B29" s="118"/>
      <c r="C29" s="26" t="s">
        <v>143</v>
      </c>
      <c r="D29" s="26"/>
    </row>
    <row r="30" spans="1:4">
      <c r="A30" s="90"/>
      <c r="B30" s="118"/>
      <c r="C30" s="26" t="s">
        <v>315</v>
      </c>
      <c r="D30" s="26"/>
    </row>
    <row r="31" spans="1:4">
      <c r="A31" s="90"/>
      <c r="B31" s="118"/>
      <c r="C31" s="26" t="s">
        <v>145</v>
      </c>
      <c r="D31" s="26"/>
    </row>
    <row r="32" spans="1:4">
      <c r="A32" s="90"/>
      <c r="B32" s="118"/>
      <c r="C32" s="26" t="s">
        <v>147</v>
      </c>
      <c r="D32" s="26"/>
    </row>
    <row r="33" spans="1:5">
      <c r="A33" s="90"/>
      <c r="B33" s="118"/>
      <c r="C33" s="26" t="s">
        <v>149</v>
      </c>
      <c r="D33" s="26"/>
    </row>
    <row r="34" spans="1:5">
      <c r="A34" s="90"/>
      <c r="B34" s="118"/>
      <c r="C34" s="26" t="s">
        <v>151</v>
      </c>
      <c r="D34" s="26"/>
    </row>
    <row r="35" spans="1:5">
      <c r="A35" s="90"/>
      <c r="B35" s="118"/>
      <c r="C35" s="26" t="s">
        <v>153</v>
      </c>
      <c r="D35" s="26"/>
    </row>
    <row r="36" spans="1:5">
      <c r="A36" s="90"/>
      <c r="B36" s="118"/>
      <c r="C36" s="26" t="s">
        <v>1124</v>
      </c>
      <c r="D36" s="26"/>
      <c r="E36" s="18" t="s">
        <v>1182</v>
      </c>
    </row>
    <row r="37" spans="1:5">
      <c r="A37" s="90"/>
      <c r="B37" s="118"/>
      <c r="C37" s="9" t="s">
        <v>1123</v>
      </c>
      <c r="D37" s="26"/>
      <c r="E37" s="18" t="s">
        <v>1182</v>
      </c>
    </row>
    <row r="38" spans="1:5">
      <c r="A38" s="90"/>
      <c r="B38" s="118"/>
      <c r="C38" s="26" t="s">
        <v>154</v>
      </c>
      <c r="D38" s="26"/>
    </row>
    <row r="39" spans="1:5">
      <c r="A39" s="90"/>
      <c r="B39" s="118"/>
      <c r="C39" s="26" t="s">
        <v>155</v>
      </c>
      <c r="D39" s="26"/>
    </row>
    <row r="40" spans="1:5">
      <c r="A40" s="90"/>
      <c r="B40" s="118"/>
      <c r="C40" s="26" t="s">
        <v>954</v>
      </c>
      <c r="D40" s="26"/>
      <c r="E40" s="18" t="s">
        <v>1182</v>
      </c>
    </row>
    <row r="41" spans="1:5">
      <c r="A41" s="90"/>
      <c r="B41" s="118"/>
      <c r="C41" s="26" t="s">
        <v>157</v>
      </c>
      <c r="D41" s="26"/>
    </row>
    <row r="42" spans="1:5">
      <c r="A42" s="90"/>
      <c r="B42" s="118"/>
      <c r="C42" s="26" t="s">
        <v>158</v>
      </c>
      <c r="D42" s="26"/>
    </row>
    <row r="43" spans="1:5">
      <c r="A43" s="90"/>
      <c r="B43" s="118"/>
      <c r="C43" s="26" t="s">
        <v>159</v>
      </c>
      <c r="D43" s="26"/>
    </row>
    <row r="44" spans="1:5">
      <c r="A44" s="90"/>
      <c r="B44" s="118"/>
      <c r="C44" s="26" t="s">
        <v>160</v>
      </c>
      <c r="D44" s="26"/>
    </row>
    <row r="45" spans="1:5">
      <c r="A45" s="90"/>
      <c r="B45" s="118"/>
      <c r="C45" s="26" t="s">
        <v>161</v>
      </c>
      <c r="D45" s="26"/>
    </row>
    <row r="46" spans="1:5">
      <c r="A46" s="90"/>
      <c r="B46" s="118"/>
      <c r="C46" s="26" t="s">
        <v>956</v>
      </c>
      <c r="D46" s="26"/>
      <c r="E46" s="18" t="s">
        <v>1182</v>
      </c>
    </row>
    <row r="47" spans="1:5">
      <c r="A47" s="90"/>
      <c r="B47" s="118"/>
      <c r="C47" s="26" t="s">
        <v>164</v>
      </c>
      <c r="D47" s="26"/>
    </row>
    <row r="48" spans="1:5">
      <c r="A48" s="90"/>
      <c r="B48" s="118"/>
      <c r="C48" s="26" t="s">
        <v>166</v>
      </c>
      <c r="D48" s="26"/>
    </row>
    <row r="49" spans="1:5">
      <c r="A49" s="90"/>
      <c r="B49" s="118"/>
      <c r="C49" s="26" t="s">
        <v>168</v>
      </c>
      <c r="D49" s="26"/>
    </row>
    <row r="50" spans="1:5">
      <c r="A50" s="90"/>
      <c r="B50" s="118"/>
      <c r="C50" s="26" t="s">
        <v>173</v>
      </c>
      <c r="D50" s="26"/>
    </row>
    <row r="51" spans="1:5">
      <c r="A51" s="90"/>
      <c r="B51" s="118"/>
      <c r="C51" s="26" t="s">
        <v>175</v>
      </c>
      <c r="D51" s="26"/>
    </row>
    <row r="52" spans="1:5">
      <c r="A52" s="90"/>
      <c r="B52" s="118"/>
      <c r="C52" s="26" t="s">
        <v>177</v>
      </c>
      <c r="D52" s="26"/>
    </row>
    <row r="53" spans="1:5">
      <c r="A53" s="90"/>
      <c r="B53" s="118"/>
      <c r="C53" s="26" t="s">
        <v>178</v>
      </c>
      <c r="D53" s="26"/>
    </row>
    <row r="54" spans="1:5">
      <c r="A54" s="90"/>
      <c r="B54" s="118"/>
      <c r="C54" s="26" t="s">
        <v>179</v>
      </c>
      <c r="D54" s="26"/>
    </row>
    <row r="55" spans="1:5">
      <c r="A55" s="90"/>
      <c r="B55" s="118"/>
      <c r="C55" s="26" t="s">
        <v>180</v>
      </c>
      <c r="D55" s="26"/>
    </row>
    <row r="56" spans="1:5">
      <c r="A56" s="90"/>
      <c r="B56" s="118"/>
      <c r="C56" s="26" t="s">
        <v>181</v>
      </c>
      <c r="D56" s="26"/>
    </row>
    <row r="57" spans="1:5">
      <c r="A57" s="90"/>
      <c r="B57" s="118"/>
      <c r="C57" s="26" t="s">
        <v>182</v>
      </c>
      <c r="D57" s="26"/>
    </row>
    <row r="58" spans="1:5">
      <c r="A58" s="90"/>
      <c r="B58" s="118"/>
      <c r="C58" s="26" t="s">
        <v>183</v>
      </c>
      <c r="D58" s="26"/>
    </row>
    <row r="59" spans="1:5">
      <c r="A59" s="90"/>
      <c r="B59" s="118"/>
      <c r="C59" s="26" t="s">
        <v>510</v>
      </c>
      <c r="D59" s="26"/>
    </row>
    <row r="60" spans="1:5">
      <c r="A60" s="90"/>
      <c r="B60" s="118"/>
      <c r="C60" s="26" t="s">
        <v>184</v>
      </c>
      <c r="D60" s="26"/>
    </row>
    <row r="61" spans="1:5">
      <c r="A61" s="90"/>
      <c r="B61" s="118"/>
      <c r="C61" s="26" t="s">
        <v>185</v>
      </c>
      <c r="D61" s="26"/>
    </row>
    <row r="62" spans="1:5">
      <c r="A62" s="90"/>
      <c r="B62" s="118"/>
      <c r="C62" s="26" t="s">
        <v>186</v>
      </c>
      <c r="D62" s="26"/>
    </row>
    <row r="63" spans="1:5">
      <c r="A63" s="90"/>
      <c r="B63" s="118"/>
      <c r="C63" s="26" t="s">
        <v>955</v>
      </c>
      <c r="D63" s="26"/>
      <c r="E63" s="18" t="s">
        <v>1182</v>
      </c>
    </row>
    <row r="64" spans="1:5">
      <c r="A64" s="90"/>
      <c r="B64" s="118"/>
      <c r="C64" s="26" t="s">
        <v>187</v>
      </c>
      <c r="D64" s="26"/>
    </row>
    <row r="65" spans="1:4">
      <c r="A65" s="90"/>
      <c r="B65" s="118"/>
      <c r="C65" s="26" t="s">
        <v>188</v>
      </c>
      <c r="D65" s="26"/>
    </row>
    <row r="66" spans="1:4">
      <c r="A66" s="90"/>
      <c r="B66" s="118"/>
      <c r="C66" s="26" t="s">
        <v>189</v>
      </c>
      <c r="D66" s="26"/>
    </row>
    <row r="67" spans="1:4">
      <c r="A67" s="90"/>
      <c r="B67" s="118"/>
      <c r="C67" s="26" t="s">
        <v>190</v>
      </c>
      <c r="D67" s="26"/>
    </row>
    <row r="68" spans="1:4">
      <c r="A68" s="90"/>
      <c r="B68" s="118"/>
      <c r="C68" s="26" t="s">
        <v>191</v>
      </c>
      <c r="D68" s="26"/>
    </row>
    <row r="69" spans="1:4">
      <c r="A69" s="90"/>
      <c r="B69" s="118"/>
      <c r="C69" s="26" t="s">
        <v>192</v>
      </c>
      <c r="D69" s="26"/>
    </row>
    <row r="70" spans="1:4">
      <c r="A70" s="90"/>
      <c r="B70" s="118"/>
      <c r="C70" s="26" t="s">
        <v>193</v>
      </c>
      <c r="D70" s="26"/>
    </row>
    <row r="71" spans="1:4">
      <c r="A71" s="90"/>
      <c r="B71" s="118"/>
      <c r="C71" s="26" t="s">
        <v>194</v>
      </c>
      <c r="D71" s="26"/>
    </row>
    <row r="72" spans="1:4">
      <c r="A72" s="90"/>
      <c r="B72" s="118"/>
      <c r="C72" s="26" t="s">
        <v>196</v>
      </c>
      <c r="D72" s="26"/>
    </row>
    <row r="73" spans="1:4">
      <c r="A73" s="90"/>
      <c r="B73" s="118"/>
      <c r="C73" s="26" t="s">
        <v>197</v>
      </c>
      <c r="D73" s="26"/>
    </row>
    <row r="74" spans="1:4">
      <c r="A74" s="90"/>
      <c r="B74" s="118"/>
      <c r="C74" s="26" t="s">
        <v>198</v>
      </c>
      <c r="D74" s="26"/>
    </row>
    <row r="75" spans="1:4">
      <c r="A75" s="90"/>
      <c r="B75" s="118"/>
      <c r="C75" s="26" t="s">
        <v>199</v>
      </c>
      <c r="D75" s="26"/>
    </row>
    <row r="76" spans="1:4">
      <c r="A76" s="90"/>
      <c r="B76" s="118"/>
      <c r="C76" s="26" t="s">
        <v>200</v>
      </c>
      <c r="D76" s="26"/>
    </row>
    <row r="77" spans="1:4">
      <c r="A77" s="90"/>
      <c r="B77" s="118"/>
      <c r="C77" s="26" t="s">
        <v>201</v>
      </c>
      <c r="D77" s="26"/>
    </row>
    <row r="78" spans="1:4">
      <c r="A78" s="90"/>
      <c r="B78" s="118"/>
      <c r="C78" s="26" t="s">
        <v>203</v>
      </c>
      <c r="D78" s="26"/>
    </row>
    <row r="79" spans="1:4">
      <c r="A79" s="90"/>
      <c r="B79" s="118"/>
      <c r="C79" s="26" t="s">
        <v>204</v>
      </c>
      <c r="D79" s="26"/>
    </row>
    <row r="80" spans="1:4">
      <c r="A80" s="90"/>
      <c r="B80" s="118"/>
      <c r="C80" s="26" t="s">
        <v>205</v>
      </c>
      <c r="D80" s="26"/>
    </row>
    <row r="81" spans="1:5">
      <c r="A81" s="90"/>
      <c r="B81" s="118"/>
      <c r="C81" s="26" t="s">
        <v>206</v>
      </c>
      <c r="D81" s="26"/>
    </row>
    <row r="82" spans="1:5">
      <c r="A82" s="90"/>
      <c r="B82" s="118"/>
      <c r="C82" s="26" t="s">
        <v>207</v>
      </c>
      <c r="D82" s="26"/>
    </row>
    <row r="83" spans="1:5">
      <c r="A83" s="90"/>
      <c r="B83" s="118"/>
      <c r="C83" s="26" t="s">
        <v>208</v>
      </c>
      <c r="D83" s="26"/>
    </row>
    <row r="84" spans="1:5">
      <c r="A84" s="90"/>
      <c r="B84" s="118"/>
      <c r="C84" s="26" t="s">
        <v>209</v>
      </c>
      <c r="D84" s="26"/>
    </row>
    <row r="85" spans="1:5">
      <c r="A85" s="90"/>
      <c r="B85" s="118"/>
      <c r="C85" s="26" t="s">
        <v>210</v>
      </c>
      <c r="D85" s="26"/>
    </row>
    <row r="86" spans="1:5">
      <c r="A86" s="90"/>
      <c r="B86" s="118"/>
      <c r="C86" s="26" t="s">
        <v>316</v>
      </c>
      <c r="D86" s="26"/>
    </row>
    <row r="87" spans="1:5">
      <c r="A87" s="90"/>
      <c r="B87" s="118"/>
      <c r="C87" s="26" t="s">
        <v>318</v>
      </c>
      <c r="D87" s="26"/>
    </row>
    <row r="88" spans="1:5">
      <c r="A88" s="90"/>
      <c r="B88" s="118"/>
      <c r="C88" s="26" t="s">
        <v>930</v>
      </c>
      <c r="D88" s="26"/>
    </row>
    <row r="89" spans="1:5">
      <c r="A89" s="90"/>
      <c r="B89" s="118"/>
      <c r="C89" s="26" t="s">
        <v>931</v>
      </c>
      <c r="D89" s="26"/>
    </row>
    <row r="90" spans="1:5">
      <c r="A90" s="90"/>
      <c r="B90" s="118"/>
      <c r="C90" s="26" t="s">
        <v>313</v>
      </c>
      <c r="D90" s="26"/>
    </row>
    <row r="91" spans="1:5">
      <c r="A91" s="90"/>
      <c r="B91" s="118"/>
      <c r="C91" s="26" t="s">
        <v>932</v>
      </c>
      <c r="D91" s="26"/>
    </row>
    <row r="92" spans="1:5">
      <c r="A92" s="90"/>
      <c r="B92" s="118"/>
      <c r="C92" s="26" t="s">
        <v>940</v>
      </c>
      <c r="D92" s="26"/>
    </row>
    <row r="93" spans="1:5">
      <c r="A93" s="90"/>
      <c r="B93" s="118"/>
      <c r="C93" s="26" t="s">
        <v>317</v>
      </c>
      <c r="D93" s="26"/>
    </row>
    <row r="94" spans="1:5">
      <c r="A94" s="90"/>
      <c r="B94" s="118"/>
      <c r="C94" s="26" t="s">
        <v>1168</v>
      </c>
      <c r="D94" s="26" t="s">
        <v>1167</v>
      </c>
      <c r="E94" s="18" t="s">
        <v>1182</v>
      </c>
    </row>
    <row r="95" spans="1:5">
      <c r="A95" s="90"/>
      <c r="B95" s="118"/>
      <c r="C95" s="26" t="s">
        <v>1169</v>
      </c>
      <c r="D95" s="26" t="s">
        <v>946</v>
      </c>
      <c r="E95" s="18" t="s">
        <v>1182</v>
      </c>
    </row>
    <row r="96" spans="1:5">
      <c r="A96" s="90"/>
      <c r="B96" s="118"/>
      <c r="C96" s="26" t="s">
        <v>1170</v>
      </c>
      <c r="D96" s="26" t="s">
        <v>946</v>
      </c>
      <c r="E96" s="18" t="s">
        <v>1182</v>
      </c>
    </row>
    <row r="97" spans="1:5">
      <c r="A97" s="90"/>
      <c r="B97" s="118"/>
      <c r="C97" s="26" t="s">
        <v>1164</v>
      </c>
      <c r="D97" s="26" t="s">
        <v>946</v>
      </c>
      <c r="E97" s="18" t="s">
        <v>1182</v>
      </c>
    </row>
    <row r="98" spans="1:5">
      <c r="A98" s="90"/>
      <c r="B98" s="118"/>
      <c r="C98" s="26" t="s">
        <v>1165</v>
      </c>
      <c r="D98" s="26" t="s">
        <v>946</v>
      </c>
      <c r="E98" s="18" t="s">
        <v>1182</v>
      </c>
    </row>
    <row r="99" spans="1:5">
      <c r="A99" s="90"/>
      <c r="B99" s="118"/>
      <c r="C99" s="26" t="s">
        <v>1166</v>
      </c>
      <c r="D99" s="26" t="s">
        <v>946</v>
      </c>
      <c r="E99" s="18" t="s">
        <v>1182</v>
      </c>
    </row>
    <row r="100" spans="1:5">
      <c r="A100" s="90"/>
      <c r="B100" s="118"/>
      <c r="C100" s="26" t="s">
        <v>1171</v>
      </c>
      <c r="D100" s="26" t="s">
        <v>946</v>
      </c>
      <c r="E100" s="18" t="s">
        <v>1182</v>
      </c>
    </row>
    <row r="101" spans="1:5">
      <c r="A101" s="90"/>
      <c r="B101" s="118"/>
      <c r="C101" s="26" t="s">
        <v>1172</v>
      </c>
      <c r="D101" s="26" t="s">
        <v>946</v>
      </c>
      <c r="E101" s="18" t="s">
        <v>1182</v>
      </c>
    </row>
    <row r="102" spans="1:5">
      <c r="A102" s="90"/>
      <c r="B102" s="118"/>
      <c r="C102" s="26" t="s">
        <v>1173</v>
      </c>
      <c r="D102" s="26" t="s">
        <v>946</v>
      </c>
      <c r="E102" s="18" t="s">
        <v>1182</v>
      </c>
    </row>
    <row r="103" spans="1:5">
      <c r="A103" s="90"/>
      <c r="B103" s="118"/>
      <c r="C103" s="26" t="s">
        <v>1174</v>
      </c>
      <c r="D103" s="26" t="s">
        <v>946</v>
      </c>
      <c r="E103" s="18" t="s">
        <v>1182</v>
      </c>
    </row>
    <row r="104" spans="1:5">
      <c r="A104" s="85"/>
      <c r="B104" s="85" t="s">
        <v>740</v>
      </c>
      <c r="C104" s="25" t="s">
        <v>429</v>
      </c>
      <c r="D104" s="25"/>
    </row>
    <row r="105" spans="1:5">
      <c r="A105" s="86"/>
      <c r="B105" s="86"/>
      <c r="C105" s="25" t="s">
        <v>2</v>
      </c>
      <c r="D105" s="25"/>
    </row>
    <row r="106" spans="1:5">
      <c r="A106" s="86"/>
      <c r="B106" s="86"/>
      <c r="C106" s="25" t="s">
        <v>432</v>
      </c>
      <c r="D106" s="25"/>
    </row>
    <row r="107" spans="1:5">
      <c r="A107" s="86"/>
      <c r="B107" s="86"/>
      <c r="C107" s="25" t="s">
        <v>767</v>
      </c>
      <c r="D107" s="25"/>
    </row>
    <row r="108" spans="1:5">
      <c r="A108" s="86"/>
      <c r="B108" s="86"/>
      <c r="C108" s="25" t="s">
        <v>78</v>
      </c>
      <c r="D108" s="25"/>
    </row>
    <row r="109" spans="1:5">
      <c r="A109" s="86"/>
      <c r="B109" s="86"/>
      <c r="C109" s="25" t="s">
        <v>430</v>
      </c>
      <c r="D109" s="25"/>
    </row>
    <row r="110" spans="1:5">
      <c r="A110" s="87"/>
      <c r="B110" s="87"/>
      <c r="C110" s="25" t="s">
        <v>102</v>
      </c>
      <c r="D110" s="25"/>
    </row>
    <row r="111" spans="1:5">
      <c r="A111" s="90"/>
      <c r="B111" s="76" t="s">
        <v>742</v>
      </c>
      <c r="C111" s="26" t="s">
        <v>429</v>
      </c>
      <c r="D111" s="26"/>
    </row>
    <row r="112" spans="1:5">
      <c r="A112" s="90"/>
      <c r="B112" s="77"/>
      <c r="C112" s="26" t="s">
        <v>776</v>
      </c>
      <c r="D112" s="26"/>
    </row>
    <row r="113" spans="1:4">
      <c r="A113" s="90"/>
      <c r="B113" s="78"/>
      <c r="C113" s="26" t="s">
        <v>431</v>
      </c>
      <c r="D113" s="26"/>
    </row>
    <row r="114" spans="1:4">
      <c r="A114" s="103"/>
      <c r="B114" s="103" t="s">
        <v>752</v>
      </c>
      <c r="C114" s="25" t="s">
        <v>429</v>
      </c>
      <c r="D114" s="25"/>
    </row>
    <row r="115" spans="1:4">
      <c r="A115" s="103"/>
      <c r="B115" s="103"/>
      <c r="C115" s="25" t="s">
        <v>432</v>
      </c>
      <c r="D115" s="25"/>
    </row>
    <row r="116" spans="1:4">
      <c r="A116" s="103"/>
      <c r="B116" s="103"/>
      <c r="C116" s="25" t="s">
        <v>767</v>
      </c>
      <c r="D116" s="25"/>
    </row>
    <row r="117" spans="1:4">
      <c r="A117" s="103"/>
      <c r="B117" s="103"/>
      <c r="C117" s="25" t="s">
        <v>430</v>
      </c>
      <c r="D117" s="25"/>
    </row>
    <row r="118" spans="1:4">
      <c r="A118" s="89"/>
      <c r="B118" s="104" t="s">
        <v>726</v>
      </c>
      <c r="C118" s="26" t="s">
        <v>429</v>
      </c>
      <c r="D118" s="26"/>
    </row>
    <row r="119" spans="1:4">
      <c r="A119" s="128"/>
      <c r="B119" s="127"/>
      <c r="C119" s="26" t="s">
        <v>433</v>
      </c>
      <c r="D119" s="26"/>
    </row>
    <row r="120" spans="1:4">
      <c r="A120" s="128"/>
      <c r="B120" s="127"/>
      <c r="C120" s="26" t="s">
        <v>767</v>
      </c>
      <c r="D120" s="26"/>
    </row>
    <row r="121" spans="1:4">
      <c r="A121" s="128"/>
      <c r="B121" s="127"/>
      <c r="C121" s="26" t="s">
        <v>78</v>
      </c>
      <c r="D121" s="26"/>
    </row>
    <row r="122" spans="1:4">
      <c r="A122" s="128"/>
      <c r="B122" s="127"/>
      <c r="C122" s="26" t="s">
        <v>432</v>
      </c>
      <c r="D122" s="26"/>
    </row>
    <row r="123" spans="1:4">
      <c r="A123" s="128"/>
      <c r="B123" s="127"/>
      <c r="C123" s="26" t="s">
        <v>435</v>
      </c>
      <c r="D123" s="26"/>
    </row>
    <row r="124" spans="1:4">
      <c r="A124" s="128"/>
      <c r="B124" s="127"/>
      <c r="C124" s="26" t="s">
        <v>434</v>
      </c>
      <c r="D124" s="26"/>
    </row>
    <row r="125" spans="1:4">
      <c r="A125" s="128"/>
      <c r="B125" s="127"/>
      <c r="C125" s="26" t="s">
        <v>430</v>
      </c>
      <c r="D125" s="26"/>
    </row>
    <row r="126" spans="1:4">
      <c r="A126" s="90"/>
      <c r="B126" s="105"/>
      <c r="C126" s="26" t="s">
        <v>102</v>
      </c>
      <c r="D126" s="26"/>
    </row>
    <row r="127" spans="1:4">
      <c r="A127" s="85"/>
      <c r="B127" s="85" t="s">
        <v>28</v>
      </c>
      <c r="C127" s="25" t="s">
        <v>76</v>
      </c>
      <c r="D127" s="25"/>
    </row>
    <row r="128" spans="1:4">
      <c r="A128" s="86"/>
      <c r="B128" s="86"/>
      <c r="C128" s="25" t="s">
        <v>88</v>
      </c>
      <c r="D128" s="25"/>
    </row>
    <row r="129" spans="1:5">
      <c r="A129" s="86"/>
      <c r="B129" s="86"/>
      <c r="C129" s="25" t="s">
        <v>94</v>
      </c>
      <c r="D129" s="25"/>
    </row>
    <row r="130" spans="1:5">
      <c r="A130" s="86"/>
      <c r="B130" s="86"/>
      <c r="C130" s="25" t="s">
        <v>99</v>
      </c>
      <c r="D130" s="25"/>
    </row>
    <row r="131" spans="1:5">
      <c r="A131" s="86"/>
      <c r="B131" s="86"/>
      <c r="C131" s="25" t="s">
        <v>78</v>
      </c>
      <c r="D131" s="25"/>
    </row>
    <row r="132" spans="1:5">
      <c r="A132" s="90"/>
      <c r="B132" s="77" t="s">
        <v>753</v>
      </c>
      <c r="C132" s="26" t="s">
        <v>76</v>
      </c>
      <c r="D132" s="26"/>
    </row>
    <row r="133" spans="1:5">
      <c r="A133" s="90"/>
      <c r="B133" s="77"/>
      <c r="C133" s="26" t="s">
        <v>78</v>
      </c>
      <c r="D133" s="26"/>
    </row>
    <row r="134" spans="1:5">
      <c r="A134" s="91"/>
      <c r="B134" s="78"/>
      <c r="C134" s="26" t="s">
        <v>102</v>
      </c>
      <c r="D134" s="26"/>
    </row>
    <row r="135" spans="1:5">
      <c r="A135" s="92"/>
      <c r="B135" s="92" t="s">
        <v>609</v>
      </c>
      <c r="C135" s="25" t="s">
        <v>805</v>
      </c>
      <c r="D135" s="25"/>
    </row>
    <row r="136" spans="1:5">
      <c r="A136" s="93"/>
      <c r="B136" s="93"/>
      <c r="C136" s="25" t="s">
        <v>958</v>
      </c>
      <c r="D136" s="25"/>
      <c r="E136" s="18" t="s">
        <v>1182</v>
      </c>
    </row>
    <row r="137" spans="1:5">
      <c r="A137" s="93"/>
      <c r="B137" s="93"/>
      <c r="C137" s="25" t="s">
        <v>54</v>
      </c>
      <c r="D137" s="25" t="s">
        <v>682</v>
      </c>
    </row>
    <row r="138" spans="1:5">
      <c r="A138" s="93"/>
      <c r="B138" s="93"/>
      <c r="C138" s="25" t="s">
        <v>69</v>
      </c>
      <c r="D138" s="25" t="s">
        <v>683</v>
      </c>
    </row>
    <row r="139" spans="1:5">
      <c r="A139" s="93"/>
      <c r="B139" s="93"/>
      <c r="C139" s="25" t="s">
        <v>608</v>
      </c>
      <c r="D139" s="25"/>
    </row>
    <row r="140" spans="1:5">
      <c r="A140" s="93"/>
      <c r="B140" s="93"/>
      <c r="C140" s="25" t="s">
        <v>678</v>
      </c>
      <c r="D140" s="25"/>
    </row>
    <row r="141" spans="1:5">
      <c r="A141" s="93"/>
      <c r="B141" s="93"/>
      <c r="C141" s="25" t="s">
        <v>679</v>
      </c>
      <c r="D141" s="25"/>
    </row>
    <row r="142" spans="1:5">
      <c r="A142" s="93"/>
      <c r="B142" s="93"/>
      <c r="C142" s="25" t="s">
        <v>680</v>
      </c>
      <c r="D142" s="25"/>
    </row>
    <row r="143" spans="1:5">
      <c r="A143" s="93"/>
      <c r="B143" s="93"/>
      <c r="C143" s="25" t="s">
        <v>681</v>
      </c>
      <c r="D143" s="25"/>
    </row>
    <row r="144" spans="1:5">
      <c r="A144" s="93"/>
      <c r="B144" s="93"/>
      <c r="C144" s="25" t="s">
        <v>939</v>
      </c>
      <c r="D144" s="25"/>
    </row>
    <row r="145" spans="1:4">
      <c r="A145" s="93"/>
      <c r="B145" s="93"/>
      <c r="C145" s="25" t="s">
        <v>102</v>
      </c>
      <c r="D145" s="25"/>
    </row>
    <row r="146" spans="1:4">
      <c r="A146" s="89"/>
      <c r="B146" s="82" t="s">
        <v>4</v>
      </c>
      <c r="C146" s="26" t="s">
        <v>55</v>
      </c>
      <c r="D146" s="26"/>
    </row>
    <row r="147" spans="1:4">
      <c r="A147" s="91"/>
      <c r="B147" s="84"/>
      <c r="C147" s="26" t="s">
        <v>62</v>
      </c>
      <c r="D147" s="26"/>
    </row>
    <row r="148" spans="1:4">
      <c r="A148" s="71"/>
      <c r="B148" s="126" t="s">
        <v>5</v>
      </c>
      <c r="C148" s="25" t="s">
        <v>311</v>
      </c>
      <c r="D148" s="25" t="s">
        <v>56</v>
      </c>
    </row>
    <row r="149" spans="1:4">
      <c r="A149" s="72"/>
      <c r="B149" s="72"/>
      <c r="C149" s="25" t="s">
        <v>927</v>
      </c>
      <c r="D149" s="25" t="s">
        <v>933</v>
      </c>
    </row>
    <row r="150" spans="1:4">
      <c r="A150" s="72"/>
      <c r="B150" s="72"/>
      <c r="C150" s="25" t="s">
        <v>476</v>
      </c>
      <c r="D150" s="25" t="s">
        <v>63</v>
      </c>
    </row>
    <row r="151" spans="1:4">
      <c r="A151" s="72"/>
      <c r="B151" s="72"/>
      <c r="C151" s="25" t="s">
        <v>479</v>
      </c>
      <c r="D151" s="25" t="s">
        <v>250</v>
      </c>
    </row>
    <row r="152" spans="1:4">
      <c r="A152" s="72"/>
      <c r="B152" s="72"/>
      <c r="C152" s="25" t="s">
        <v>480</v>
      </c>
      <c r="D152" s="25" t="s">
        <v>77</v>
      </c>
    </row>
    <row r="153" spans="1:4">
      <c r="A153" s="72"/>
      <c r="B153" s="72"/>
      <c r="C153" s="25" t="s">
        <v>477</v>
      </c>
      <c r="D153" s="25" t="s">
        <v>83</v>
      </c>
    </row>
    <row r="154" spans="1:4">
      <c r="A154" s="72"/>
      <c r="B154" s="72"/>
      <c r="C154" s="25" t="s">
        <v>481</v>
      </c>
      <c r="D154" s="25" t="s">
        <v>89</v>
      </c>
    </row>
    <row r="155" spans="1:4">
      <c r="A155" s="72"/>
      <c r="B155" s="72"/>
      <c r="C155" s="25" t="s">
        <v>478</v>
      </c>
      <c r="D155" s="25" t="s">
        <v>95</v>
      </c>
    </row>
    <row r="156" spans="1:4">
      <c r="A156" s="72"/>
      <c r="B156" s="72"/>
      <c r="C156" s="25" t="s">
        <v>482</v>
      </c>
      <c r="D156" s="25" t="s">
        <v>100</v>
      </c>
    </row>
    <row r="157" spans="1:4">
      <c r="A157" s="72"/>
      <c r="B157" s="72"/>
      <c r="C157" s="25" t="s">
        <v>483</v>
      </c>
      <c r="D157" s="25" t="s">
        <v>106</v>
      </c>
    </row>
    <row r="158" spans="1:4">
      <c r="A158" s="72"/>
      <c r="B158" s="72"/>
      <c r="C158" s="25" t="s">
        <v>485</v>
      </c>
      <c r="D158" s="25" t="s">
        <v>374</v>
      </c>
    </row>
    <row r="159" spans="1:4">
      <c r="A159" s="72"/>
      <c r="B159" s="72"/>
      <c r="C159" s="25" t="s">
        <v>484</v>
      </c>
      <c r="D159" s="25" t="s">
        <v>110</v>
      </c>
    </row>
    <row r="160" spans="1:4">
      <c r="A160" s="72"/>
      <c r="B160" s="72"/>
      <c r="C160" s="25" t="s">
        <v>486</v>
      </c>
      <c r="D160" s="25" t="s">
        <v>113</v>
      </c>
    </row>
    <row r="161" spans="1:4">
      <c r="A161" s="72"/>
      <c r="B161" s="72"/>
      <c r="C161" s="25" t="s">
        <v>487</v>
      </c>
      <c r="D161" s="25" t="s">
        <v>115</v>
      </c>
    </row>
    <row r="162" spans="1:4">
      <c r="A162" s="72"/>
      <c r="B162" s="72"/>
      <c r="C162" s="25" t="s">
        <v>488</v>
      </c>
      <c r="D162" s="25" t="s">
        <v>118</v>
      </c>
    </row>
    <row r="163" spans="1:4">
      <c r="A163" s="72"/>
      <c r="B163" s="72"/>
      <c r="C163" s="25" t="s">
        <v>489</v>
      </c>
      <c r="D163" s="25" t="s">
        <v>121</v>
      </c>
    </row>
    <row r="164" spans="1:4">
      <c r="A164" s="72"/>
      <c r="B164" s="72"/>
      <c r="C164" s="25" t="s">
        <v>490</v>
      </c>
      <c r="D164" s="25" t="s">
        <v>375</v>
      </c>
    </row>
    <row r="165" spans="1:4">
      <c r="A165" s="72"/>
      <c r="B165" s="72"/>
      <c r="C165" s="25" t="s">
        <v>491</v>
      </c>
      <c r="D165" s="25" t="s">
        <v>124</v>
      </c>
    </row>
    <row r="166" spans="1:4">
      <c r="A166" s="72"/>
      <c r="B166" s="72"/>
      <c r="C166" s="25" t="s">
        <v>492</v>
      </c>
      <c r="D166" s="25" t="s">
        <v>126</v>
      </c>
    </row>
    <row r="167" spans="1:4">
      <c r="A167" s="72"/>
      <c r="B167" s="72"/>
      <c r="C167" s="25" t="s">
        <v>493</v>
      </c>
      <c r="D167" s="25" t="s">
        <v>127</v>
      </c>
    </row>
    <row r="168" spans="1:4">
      <c r="A168" s="72"/>
      <c r="B168" s="72"/>
      <c r="C168" s="25" t="s">
        <v>494</v>
      </c>
      <c r="D168" s="25" t="s">
        <v>129</v>
      </c>
    </row>
    <row r="169" spans="1:4">
      <c r="A169" s="72"/>
      <c r="B169" s="72"/>
      <c r="C169" s="25" t="s">
        <v>495</v>
      </c>
      <c r="D169" s="25" t="s">
        <v>251</v>
      </c>
    </row>
    <row r="170" spans="1:4">
      <c r="A170" s="72"/>
      <c r="B170" s="72"/>
      <c r="C170" s="25" t="s">
        <v>593</v>
      </c>
      <c r="D170" s="25" t="s">
        <v>133</v>
      </c>
    </row>
    <row r="171" spans="1:4">
      <c r="A171" s="72"/>
      <c r="B171" s="72"/>
      <c r="C171" s="25" t="s">
        <v>496</v>
      </c>
      <c r="D171" s="25" t="s">
        <v>135</v>
      </c>
    </row>
    <row r="172" spans="1:4">
      <c r="A172" s="72"/>
      <c r="B172" s="72"/>
      <c r="C172" s="25" t="s">
        <v>497</v>
      </c>
      <c r="D172" s="25" t="s">
        <v>137</v>
      </c>
    </row>
    <row r="173" spans="1:4">
      <c r="A173" s="72"/>
      <c r="B173" s="72"/>
      <c r="C173" s="25" t="s">
        <v>498</v>
      </c>
      <c r="D173" s="25" t="s">
        <v>139</v>
      </c>
    </row>
    <row r="174" spans="1:4">
      <c r="A174" s="72"/>
      <c r="B174" s="72"/>
      <c r="C174" s="25" t="s">
        <v>499</v>
      </c>
      <c r="D174" s="25" t="s">
        <v>142</v>
      </c>
    </row>
    <row r="175" spans="1:4">
      <c r="A175" s="72"/>
      <c r="B175" s="72"/>
      <c r="C175" s="25" t="s">
        <v>500</v>
      </c>
      <c r="D175" s="25" t="s">
        <v>144</v>
      </c>
    </row>
    <row r="176" spans="1:4">
      <c r="A176" s="72"/>
      <c r="B176" s="72"/>
      <c r="C176" s="25" t="s">
        <v>501</v>
      </c>
      <c r="D176" s="25" t="s">
        <v>146</v>
      </c>
    </row>
    <row r="177" spans="1:5">
      <c r="A177" s="72"/>
      <c r="B177" s="72"/>
      <c r="C177" s="25" t="s">
        <v>502</v>
      </c>
      <c r="D177" s="25" t="s">
        <v>148</v>
      </c>
    </row>
    <row r="178" spans="1:5">
      <c r="A178" s="72"/>
      <c r="B178" s="72"/>
      <c r="C178" s="25" t="s">
        <v>503</v>
      </c>
      <c r="D178" s="25" t="s">
        <v>150</v>
      </c>
    </row>
    <row r="179" spans="1:5">
      <c r="A179" s="72"/>
      <c r="B179" s="72"/>
      <c r="C179" s="25" t="s">
        <v>504</v>
      </c>
      <c r="D179" s="25" t="s">
        <v>152</v>
      </c>
    </row>
    <row r="180" spans="1:5">
      <c r="A180" s="72"/>
      <c r="B180" s="72"/>
      <c r="C180" s="25" t="s">
        <v>1150</v>
      </c>
      <c r="D180" s="25" t="s">
        <v>1125</v>
      </c>
      <c r="E180" s="18" t="s">
        <v>1182</v>
      </c>
    </row>
    <row r="181" spans="1:5">
      <c r="A181" s="72"/>
      <c r="B181" s="72"/>
      <c r="C181" s="25" t="s">
        <v>102</v>
      </c>
      <c r="D181" s="25" t="s">
        <v>102</v>
      </c>
    </row>
    <row r="182" spans="1:5">
      <c r="A182" s="89"/>
      <c r="B182" s="82" t="s">
        <v>778</v>
      </c>
      <c r="C182" s="63" t="s">
        <v>57</v>
      </c>
      <c r="D182" s="63"/>
    </row>
    <row r="183" spans="1:5">
      <c r="A183" s="90"/>
      <c r="B183" s="83"/>
      <c r="C183" s="63" t="s">
        <v>779</v>
      </c>
      <c r="D183" s="63"/>
    </row>
    <row r="184" spans="1:5">
      <c r="A184" s="90"/>
      <c r="B184" s="83"/>
      <c r="C184" s="63" t="s">
        <v>64</v>
      </c>
      <c r="D184" s="63"/>
    </row>
    <row r="185" spans="1:5">
      <c r="A185" s="91"/>
      <c r="B185" s="84"/>
      <c r="C185" s="65" t="s">
        <v>298</v>
      </c>
      <c r="D185" s="65"/>
    </row>
    <row r="186" spans="1:5">
      <c r="A186" s="85"/>
      <c r="B186" s="85" t="s">
        <v>925</v>
      </c>
      <c r="C186" s="62" t="s">
        <v>619</v>
      </c>
      <c r="D186" s="62"/>
    </row>
    <row r="187" spans="1:5">
      <c r="A187" s="86"/>
      <c r="B187" s="86"/>
      <c r="C187" s="62" t="s">
        <v>620</v>
      </c>
      <c r="D187" s="62"/>
    </row>
    <row r="188" spans="1:5">
      <c r="A188" s="89"/>
      <c r="B188" s="82" t="s">
        <v>8</v>
      </c>
      <c r="C188" s="65" t="s">
        <v>65</v>
      </c>
      <c r="D188" s="65" t="s">
        <v>401</v>
      </c>
    </row>
    <row r="189" spans="1:5">
      <c r="A189" s="90"/>
      <c r="B189" s="83"/>
      <c r="C189" s="65" t="s">
        <v>70</v>
      </c>
      <c r="D189" s="65" t="s">
        <v>402</v>
      </c>
    </row>
    <row r="190" spans="1:5">
      <c r="A190" s="90"/>
      <c r="B190" s="83"/>
      <c r="C190" s="65" t="s">
        <v>78</v>
      </c>
      <c r="D190" s="65" t="s">
        <v>78</v>
      </c>
    </row>
    <row r="191" spans="1:5">
      <c r="A191" s="90"/>
      <c r="B191" s="83"/>
      <c r="C191" s="65" t="s">
        <v>90</v>
      </c>
      <c r="D191" s="65" t="s">
        <v>404</v>
      </c>
    </row>
    <row r="192" spans="1:5">
      <c r="A192" s="90"/>
      <c r="B192" s="83"/>
      <c r="C192" s="65" t="s">
        <v>107</v>
      </c>
      <c r="D192" s="65" t="s">
        <v>407</v>
      </c>
    </row>
    <row r="193" spans="1:4">
      <c r="A193" s="90"/>
      <c r="B193" s="83"/>
      <c r="C193" s="65" t="s">
        <v>413</v>
      </c>
      <c r="D193" s="65" t="s">
        <v>408</v>
      </c>
    </row>
    <row r="194" spans="1:4">
      <c r="A194" s="90"/>
      <c r="B194" s="83"/>
      <c r="C194" s="65" t="s">
        <v>101</v>
      </c>
      <c r="D194" s="65" t="s">
        <v>406</v>
      </c>
    </row>
    <row r="195" spans="1:4">
      <c r="A195" s="90"/>
      <c r="B195" s="83"/>
      <c r="C195" s="65" t="s">
        <v>438</v>
      </c>
      <c r="D195" s="65" t="s">
        <v>409</v>
      </c>
    </row>
    <row r="196" spans="1:4">
      <c r="A196" s="90"/>
      <c r="B196" s="83"/>
      <c r="C196" s="65" t="s">
        <v>119</v>
      </c>
      <c r="D196" s="65" t="s">
        <v>411</v>
      </c>
    </row>
    <row r="197" spans="1:4">
      <c r="A197" s="90"/>
      <c r="B197" s="83"/>
      <c r="C197" s="65" t="s">
        <v>116</v>
      </c>
      <c r="D197" s="65" t="s">
        <v>410</v>
      </c>
    </row>
    <row r="198" spans="1:4">
      <c r="A198" s="90"/>
      <c r="B198" s="83"/>
      <c r="C198" s="65" t="s">
        <v>84</v>
      </c>
      <c r="D198" s="65" t="s">
        <v>403</v>
      </c>
    </row>
    <row r="199" spans="1:4">
      <c r="A199" s="90"/>
      <c r="B199" s="83"/>
      <c r="C199" s="65" t="s">
        <v>96</v>
      </c>
      <c r="D199" s="65" t="s">
        <v>405</v>
      </c>
    </row>
    <row r="200" spans="1:4">
      <c r="A200" s="90"/>
      <c r="B200" s="83"/>
      <c r="C200" s="65" t="s">
        <v>102</v>
      </c>
      <c r="D200" s="65" t="s">
        <v>102</v>
      </c>
    </row>
    <row r="201" spans="1:4">
      <c r="A201" s="91"/>
      <c r="B201" s="84"/>
      <c r="C201" s="65" t="s">
        <v>298</v>
      </c>
      <c r="D201" s="65" t="s">
        <v>412</v>
      </c>
    </row>
    <row r="202" spans="1:4">
      <c r="A202" s="126"/>
      <c r="B202" s="126" t="s">
        <v>9</v>
      </c>
      <c r="C202" s="25" t="s">
        <v>414</v>
      </c>
      <c r="D202" s="25"/>
    </row>
    <row r="203" spans="1:4">
      <c r="A203" s="72"/>
      <c r="B203" s="72"/>
      <c r="C203" s="25" t="s">
        <v>262</v>
      </c>
      <c r="D203" s="25"/>
    </row>
    <row r="204" spans="1:4">
      <c r="A204" s="72"/>
      <c r="B204" s="72"/>
      <c r="C204" s="25" t="s">
        <v>172</v>
      </c>
      <c r="D204" s="25"/>
    </row>
    <row r="205" spans="1:4">
      <c r="A205" s="72"/>
      <c r="B205" s="72"/>
      <c r="C205" s="25" t="s">
        <v>637</v>
      </c>
      <c r="D205" s="25"/>
    </row>
    <row r="206" spans="1:4">
      <c r="A206" s="72"/>
      <c r="B206" s="72"/>
      <c r="C206" s="25" t="s">
        <v>156</v>
      </c>
      <c r="D206" s="25"/>
    </row>
    <row r="207" spans="1:4">
      <c r="A207" s="72"/>
      <c r="B207" s="72"/>
      <c r="C207" s="25" t="s">
        <v>631</v>
      </c>
      <c r="D207" s="25"/>
    </row>
    <row r="208" spans="1:4">
      <c r="A208" s="72"/>
      <c r="B208" s="72"/>
      <c r="C208" s="25" t="s">
        <v>176</v>
      </c>
      <c r="D208" s="25"/>
    </row>
    <row r="209" spans="1:5">
      <c r="A209" s="72"/>
      <c r="B209" s="72"/>
      <c r="C209" s="25" t="s">
        <v>633</v>
      </c>
      <c r="D209" s="25"/>
    </row>
    <row r="210" spans="1:5">
      <c r="A210" s="72"/>
      <c r="B210" s="72"/>
      <c r="C210" s="25" t="s">
        <v>66</v>
      </c>
      <c r="D210" s="25"/>
    </row>
    <row r="211" spans="1:5">
      <c r="A211" s="72"/>
      <c r="B211" s="72"/>
      <c r="C211" s="25" t="s">
        <v>269</v>
      </c>
      <c r="D211" s="25"/>
    </row>
    <row r="212" spans="1:5">
      <c r="A212" s="72"/>
      <c r="B212" s="72"/>
      <c r="C212" s="25" t="s">
        <v>638</v>
      </c>
      <c r="D212" s="25"/>
    </row>
    <row r="213" spans="1:5">
      <c r="A213" s="72"/>
      <c r="B213" s="72"/>
      <c r="C213" s="25" t="s">
        <v>140</v>
      </c>
      <c r="D213" s="25"/>
    </row>
    <row r="214" spans="1:5">
      <c r="A214" s="72"/>
      <c r="B214" s="72"/>
      <c r="C214" s="25" t="s">
        <v>256</v>
      </c>
      <c r="D214" s="25"/>
    </row>
    <row r="215" spans="1:5">
      <c r="A215" s="72"/>
      <c r="B215" s="72"/>
      <c r="C215" s="25" t="s">
        <v>122</v>
      </c>
      <c r="D215" s="25"/>
    </row>
    <row r="216" spans="1:5">
      <c r="A216" s="72"/>
      <c r="B216" s="72"/>
      <c r="C216" s="25" t="s">
        <v>270</v>
      </c>
      <c r="D216" s="25"/>
    </row>
    <row r="217" spans="1:5">
      <c r="A217" s="72"/>
      <c r="B217" s="72"/>
      <c r="C217" s="25" t="s">
        <v>692</v>
      </c>
      <c r="D217" s="25"/>
    </row>
    <row r="218" spans="1:5">
      <c r="A218" s="72"/>
      <c r="B218" s="72"/>
      <c r="C218" s="25" t="s">
        <v>1152</v>
      </c>
      <c r="D218" s="25" t="s">
        <v>639</v>
      </c>
      <c r="E218" s="18" t="s">
        <v>1182</v>
      </c>
    </row>
    <row r="219" spans="1:5">
      <c r="A219" s="72"/>
      <c r="B219" s="72"/>
      <c r="C219" s="25" t="s">
        <v>267</v>
      </c>
      <c r="D219" s="25"/>
    </row>
    <row r="220" spans="1:5">
      <c r="A220" s="72"/>
      <c r="B220" s="72"/>
      <c r="C220" s="25" t="s">
        <v>264</v>
      </c>
      <c r="D220" s="25"/>
    </row>
    <row r="221" spans="1:5">
      <c r="A221" s="72"/>
      <c r="B221" s="72"/>
      <c r="C221" s="25" t="s">
        <v>265</v>
      </c>
      <c r="D221" s="25"/>
    </row>
    <row r="222" spans="1:5">
      <c r="A222" s="72"/>
      <c r="B222" s="72"/>
      <c r="C222" s="25" t="s">
        <v>167</v>
      </c>
      <c r="D222" s="25"/>
    </row>
    <row r="223" spans="1:5">
      <c r="A223" s="72"/>
      <c r="B223" s="72"/>
      <c r="C223" s="25" t="s">
        <v>254</v>
      </c>
      <c r="D223" s="25"/>
    </row>
    <row r="224" spans="1:5">
      <c r="A224" s="72"/>
      <c r="B224" s="72"/>
      <c r="C224" s="25" t="s">
        <v>261</v>
      </c>
      <c r="D224" s="25"/>
    </row>
    <row r="225" spans="1:4">
      <c r="A225" s="72"/>
      <c r="B225" s="72"/>
      <c r="C225" s="25" t="s">
        <v>71</v>
      </c>
      <c r="D225" s="25"/>
    </row>
    <row r="226" spans="1:4">
      <c r="A226" s="72"/>
      <c r="B226" s="72"/>
      <c r="C226" s="25" t="s">
        <v>259</v>
      </c>
      <c r="D226" s="25"/>
    </row>
    <row r="227" spans="1:4">
      <c r="A227" s="72"/>
      <c r="B227" s="72"/>
      <c r="C227" s="25" t="s">
        <v>75</v>
      </c>
      <c r="D227" s="25"/>
    </row>
    <row r="228" spans="1:4">
      <c r="A228" s="72"/>
      <c r="B228" s="72"/>
      <c r="C228" s="25" t="s">
        <v>263</v>
      </c>
      <c r="D228" s="25"/>
    </row>
    <row r="229" spans="1:4">
      <c r="A229" s="72"/>
      <c r="B229" s="72"/>
      <c r="C229" s="25" t="s">
        <v>635</v>
      </c>
      <c r="D229" s="25"/>
    </row>
    <row r="230" spans="1:4">
      <c r="A230" s="72"/>
      <c r="B230" s="72"/>
      <c r="C230" s="25" t="s">
        <v>636</v>
      </c>
      <c r="D230" s="25"/>
    </row>
    <row r="231" spans="1:4">
      <c r="A231" s="72"/>
      <c r="B231" s="72"/>
      <c r="C231" s="25" t="s">
        <v>266</v>
      </c>
      <c r="D231" s="25"/>
    </row>
    <row r="232" spans="1:4">
      <c r="A232" s="72"/>
      <c r="B232" s="72"/>
      <c r="C232" s="25" t="s">
        <v>85</v>
      </c>
      <c r="D232" s="25"/>
    </row>
    <row r="233" spans="1:4">
      <c r="A233" s="72"/>
      <c r="B233" s="72"/>
      <c r="C233" s="25" t="s">
        <v>632</v>
      </c>
      <c r="D233" s="25"/>
    </row>
    <row r="234" spans="1:4">
      <c r="A234" s="72"/>
      <c r="B234" s="72"/>
      <c r="C234" s="25" t="s">
        <v>630</v>
      </c>
      <c r="D234" s="25"/>
    </row>
    <row r="235" spans="1:4">
      <c r="A235" s="72"/>
      <c r="B235" s="72"/>
      <c r="C235" s="25" t="s">
        <v>640</v>
      </c>
      <c r="D235" s="25"/>
    </row>
    <row r="236" spans="1:4">
      <c r="A236" s="72"/>
      <c r="B236" s="72"/>
      <c r="C236" s="25" t="s">
        <v>255</v>
      </c>
      <c r="D236" s="25"/>
    </row>
    <row r="237" spans="1:4">
      <c r="A237" s="72"/>
      <c r="B237" s="72"/>
      <c r="C237" s="25" t="s">
        <v>722</v>
      </c>
      <c r="D237" s="25"/>
    </row>
    <row r="238" spans="1:4">
      <c r="A238" s="72"/>
      <c r="B238" s="72"/>
      <c r="C238" s="25" t="s">
        <v>34</v>
      </c>
      <c r="D238" s="25"/>
    </row>
    <row r="239" spans="1:4">
      <c r="A239" s="72"/>
      <c r="B239" s="72"/>
      <c r="C239" s="25" t="s">
        <v>629</v>
      </c>
      <c r="D239" s="25"/>
    </row>
    <row r="240" spans="1:4">
      <c r="A240" s="72"/>
      <c r="B240" s="72"/>
      <c r="C240" s="25" t="s">
        <v>268</v>
      </c>
      <c r="D240" s="25"/>
    </row>
    <row r="241" spans="1:4">
      <c r="A241" s="72"/>
      <c r="B241" s="72"/>
      <c r="C241" s="25" t="s">
        <v>634</v>
      </c>
      <c r="D241" s="25"/>
    </row>
    <row r="242" spans="1:4">
      <c r="A242" s="72"/>
      <c r="B242" s="72"/>
      <c r="C242" s="25" t="s">
        <v>252</v>
      </c>
      <c r="D242" s="25"/>
    </row>
    <row r="243" spans="1:4">
      <c r="A243" s="72"/>
      <c r="B243" s="72"/>
      <c r="C243" s="25" t="s">
        <v>258</v>
      </c>
      <c r="D243" s="25"/>
    </row>
    <row r="244" spans="1:4">
      <c r="A244" s="72"/>
      <c r="B244" s="72"/>
      <c r="C244" s="25" t="s">
        <v>257</v>
      </c>
      <c r="D244" s="25"/>
    </row>
    <row r="245" spans="1:4">
      <c r="A245" s="72"/>
      <c r="B245" s="72"/>
      <c r="C245" s="25" t="s">
        <v>174</v>
      </c>
      <c r="D245" s="25"/>
    </row>
    <row r="246" spans="1:4">
      <c r="A246" s="72"/>
      <c r="B246" s="72"/>
      <c r="C246" s="25" t="s">
        <v>253</v>
      </c>
      <c r="D246" s="25"/>
    </row>
    <row r="247" spans="1:4">
      <c r="A247" s="72"/>
      <c r="B247" s="72"/>
      <c r="C247" s="25" t="s">
        <v>169</v>
      </c>
      <c r="D247" s="25"/>
    </row>
    <row r="248" spans="1:4">
      <c r="A248" s="72"/>
      <c r="B248" s="72"/>
      <c r="C248" s="25" t="s">
        <v>170</v>
      </c>
      <c r="D248" s="25"/>
    </row>
    <row r="249" spans="1:4">
      <c r="A249" s="72"/>
      <c r="B249" s="72"/>
      <c r="C249" s="25" t="s">
        <v>165</v>
      </c>
      <c r="D249" s="25"/>
    </row>
    <row r="250" spans="1:4">
      <c r="A250" s="72"/>
      <c r="B250" s="72"/>
      <c r="C250" s="25" t="s">
        <v>260</v>
      </c>
      <c r="D250" s="25"/>
    </row>
    <row r="251" spans="1:4">
      <c r="A251" s="72"/>
      <c r="B251" s="72"/>
      <c r="C251" s="25" t="s">
        <v>163</v>
      </c>
      <c r="D251" s="25"/>
    </row>
    <row r="252" spans="1:4">
      <c r="A252" s="72"/>
      <c r="B252" s="72"/>
      <c r="C252" s="25" t="s">
        <v>102</v>
      </c>
      <c r="D252" s="25"/>
    </row>
    <row r="253" spans="1:4">
      <c r="A253" s="72"/>
      <c r="B253" s="72"/>
      <c r="C253" s="25" t="s">
        <v>862</v>
      </c>
      <c r="D253" s="25"/>
    </row>
    <row r="254" spans="1:4">
      <c r="A254" s="72"/>
      <c r="B254" s="72"/>
      <c r="C254" s="25" t="s">
        <v>863</v>
      </c>
      <c r="D254" s="25"/>
    </row>
    <row r="255" spans="1:4">
      <c r="A255" s="72"/>
      <c r="B255" s="72"/>
      <c r="C255" s="25" t="s">
        <v>864</v>
      </c>
      <c r="D255" s="25"/>
    </row>
    <row r="256" spans="1:4">
      <c r="A256" s="72"/>
      <c r="B256" s="72"/>
      <c r="C256" s="25" t="s">
        <v>865</v>
      </c>
      <c r="D256" s="25"/>
    </row>
    <row r="257" spans="1:5">
      <c r="A257" s="72"/>
      <c r="B257" s="72"/>
      <c r="C257" s="25" t="s">
        <v>866</v>
      </c>
      <c r="D257" s="25"/>
    </row>
    <row r="258" spans="1:5">
      <c r="A258" s="72"/>
      <c r="B258" s="72"/>
      <c r="C258" s="25" t="s">
        <v>867</v>
      </c>
      <c r="D258" s="25"/>
    </row>
    <row r="259" spans="1:5">
      <c r="A259" s="72"/>
      <c r="B259" s="72"/>
      <c r="C259" s="25" t="s">
        <v>868</v>
      </c>
      <c r="D259" s="25"/>
    </row>
    <row r="260" spans="1:5">
      <c r="A260" s="72"/>
      <c r="B260" s="72"/>
      <c r="C260" s="25" t="s">
        <v>869</v>
      </c>
      <c r="D260" s="25"/>
    </row>
    <row r="261" spans="1:5">
      <c r="A261" s="72"/>
      <c r="B261" s="72"/>
      <c r="C261" s="25" t="s">
        <v>870</v>
      </c>
      <c r="D261" s="25"/>
    </row>
    <row r="262" spans="1:5">
      <c r="A262" s="72"/>
      <c r="B262" s="72"/>
      <c r="C262" s="25" t="s">
        <v>871</v>
      </c>
      <c r="D262" s="25"/>
    </row>
    <row r="263" spans="1:5">
      <c r="A263" s="72"/>
      <c r="B263" s="72"/>
      <c r="C263" s="25" t="s">
        <v>872</v>
      </c>
      <c r="D263" s="25"/>
    </row>
    <row r="264" spans="1:5">
      <c r="A264" s="72"/>
      <c r="B264" s="72"/>
      <c r="C264" s="25" t="s">
        <v>873</v>
      </c>
      <c r="D264" s="25"/>
    </row>
    <row r="265" spans="1:5">
      <c r="A265" s="72"/>
      <c r="B265" s="72"/>
      <c r="C265" s="25" t="s">
        <v>874</v>
      </c>
      <c r="D265" s="25"/>
    </row>
    <row r="266" spans="1:5">
      <c r="A266" s="72"/>
      <c r="B266" s="72"/>
      <c r="C266" s="25" t="s">
        <v>875</v>
      </c>
      <c r="D266" s="25"/>
    </row>
    <row r="267" spans="1:5">
      <c r="A267" s="72"/>
      <c r="B267" s="72"/>
      <c r="C267" s="25" t="s">
        <v>876</v>
      </c>
      <c r="D267" s="25"/>
    </row>
    <row r="268" spans="1:5">
      <c r="A268" s="72"/>
      <c r="B268" s="72"/>
      <c r="C268" s="25" t="s">
        <v>877</v>
      </c>
      <c r="D268" s="25"/>
    </row>
    <row r="269" spans="1:5">
      <c r="A269" s="72"/>
      <c r="B269" s="72"/>
      <c r="C269" s="25" t="s">
        <v>861</v>
      </c>
      <c r="D269" s="25"/>
    </row>
    <row r="270" spans="1:5">
      <c r="A270" s="72"/>
      <c r="B270" s="72"/>
      <c r="C270" s="25" t="s">
        <v>1128</v>
      </c>
      <c r="D270" s="25" t="s">
        <v>1127</v>
      </c>
      <c r="E270" s="18" t="s">
        <v>1182</v>
      </c>
    </row>
    <row r="271" spans="1:5">
      <c r="A271" s="72"/>
      <c r="B271" s="72"/>
      <c r="C271" s="25" t="s">
        <v>1130</v>
      </c>
      <c r="D271" s="25" t="s">
        <v>1129</v>
      </c>
      <c r="E271" s="18" t="s">
        <v>1182</v>
      </c>
    </row>
    <row r="272" spans="1:5">
      <c r="A272" s="72"/>
      <c r="B272" s="72"/>
      <c r="C272" s="25" t="s">
        <v>1132</v>
      </c>
      <c r="D272" s="25" t="s">
        <v>1131</v>
      </c>
      <c r="E272" s="18" t="s">
        <v>1182</v>
      </c>
    </row>
    <row r="273" spans="1:5">
      <c r="A273" s="72"/>
      <c r="B273" s="72"/>
      <c r="C273" s="25" t="s">
        <v>878</v>
      </c>
      <c r="D273" s="25"/>
    </row>
    <row r="274" spans="1:5">
      <c r="A274" s="72"/>
      <c r="B274" s="72"/>
      <c r="C274" s="25" t="s">
        <v>1134</v>
      </c>
      <c r="D274" s="25" t="s">
        <v>1133</v>
      </c>
      <c r="E274" s="18" t="s">
        <v>1182</v>
      </c>
    </row>
    <row r="275" spans="1:5">
      <c r="A275" s="72"/>
      <c r="B275" s="72"/>
      <c r="C275" s="25" t="s">
        <v>879</v>
      </c>
      <c r="D275" s="25"/>
    </row>
    <row r="276" spans="1:5">
      <c r="A276" s="72"/>
      <c r="B276" s="72"/>
      <c r="C276" s="25" t="s">
        <v>880</v>
      </c>
      <c r="D276" s="25"/>
    </row>
    <row r="277" spans="1:5">
      <c r="A277" s="72"/>
      <c r="B277" s="72"/>
      <c r="C277" s="25" t="s">
        <v>881</v>
      </c>
      <c r="D277" s="25"/>
    </row>
    <row r="278" spans="1:5">
      <c r="A278" s="72"/>
      <c r="B278" s="72"/>
      <c r="C278" s="25" t="s">
        <v>882</v>
      </c>
      <c r="D278" s="25"/>
    </row>
    <row r="279" spans="1:5">
      <c r="A279" s="72"/>
      <c r="B279" s="72"/>
      <c r="C279" s="25" t="s">
        <v>883</v>
      </c>
      <c r="D279" s="25"/>
    </row>
    <row r="280" spans="1:5">
      <c r="A280" s="72"/>
      <c r="B280" s="72"/>
      <c r="C280" s="25" t="s">
        <v>884</v>
      </c>
      <c r="D280" s="25"/>
    </row>
    <row r="281" spans="1:5">
      <c r="A281" s="72"/>
      <c r="B281" s="72"/>
      <c r="C281" s="25" t="s">
        <v>857</v>
      </c>
      <c r="D281" s="25"/>
    </row>
    <row r="282" spans="1:5">
      <c r="A282" s="72"/>
      <c r="B282" s="72"/>
      <c r="C282" s="25" t="s">
        <v>1136</v>
      </c>
      <c r="D282" s="25" t="s">
        <v>1135</v>
      </c>
      <c r="E282" s="18" t="s">
        <v>1182</v>
      </c>
    </row>
    <row r="283" spans="1:5">
      <c r="A283" s="72"/>
      <c r="B283" s="72"/>
      <c r="C283" s="25" t="s">
        <v>885</v>
      </c>
      <c r="D283" s="25"/>
    </row>
    <row r="284" spans="1:5">
      <c r="A284" s="72"/>
      <c r="B284" s="72"/>
      <c r="C284" s="25" t="s">
        <v>1138</v>
      </c>
      <c r="D284" s="25" t="s">
        <v>1137</v>
      </c>
      <c r="E284" s="18" t="s">
        <v>1182</v>
      </c>
    </row>
    <row r="285" spans="1:5">
      <c r="A285" s="72"/>
      <c r="B285" s="72"/>
      <c r="C285" s="25" t="s">
        <v>886</v>
      </c>
      <c r="D285" s="25"/>
    </row>
    <row r="286" spans="1:5">
      <c r="A286" s="72"/>
      <c r="B286" s="72"/>
      <c r="C286" s="25" t="s">
        <v>887</v>
      </c>
      <c r="D286" s="25"/>
    </row>
    <row r="287" spans="1:5">
      <c r="A287" s="72"/>
      <c r="B287" s="72"/>
      <c r="C287" s="25" t="s">
        <v>888</v>
      </c>
      <c r="D287" s="25"/>
    </row>
    <row r="288" spans="1:5">
      <c r="A288" s="72"/>
      <c r="B288" s="72"/>
      <c r="C288" s="25" t="s">
        <v>889</v>
      </c>
      <c r="D288" s="25"/>
    </row>
    <row r="289" spans="1:5">
      <c r="A289" s="72"/>
      <c r="B289" s="72"/>
      <c r="C289" s="25" t="s">
        <v>1140</v>
      </c>
      <c r="D289" s="25" t="s">
        <v>1139</v>
      </c>
      <c r="E289" s="18" t="s">
        <v>1182</v>
      </c>
    </row>
    <row r="290" spans="1:5">
      <c r="A290" s="72"/>
      <c r="B290" s="72"/>
      <c r="C290" s="25" t="s">
        <v>890</v>
      </c>
      <c r="D290" s="25"/>
    </row>
    <row r="291" spans="1:5">
      <c r="A291" s="72"/>
      <c r="B291" s="72"/>
      <c r="C291" s="25" t="s">
        <v>891</v>
      </c>
      <c r="D291" s="25"/>
    </row>
    <row r="292" spans="1:5">
      <c r="A292" s="72"/>
      <c r="B292" s="72"/>
      <c r="C292" s="25" t="s">
        <v>892</v>
      </c>
      <c r="D292" s="25"/>
    </row>
    <row r="293" spans="1:5">
      <c r="A293" s="72"/>
      <c r="B293" s="72"/>
      <c r="C293" s="25" t="s">
        <v>893</v>
      </c>
      <c r="D293" s="25"/>
    </row>
    <row r="294" spans="1:5">
      <c r="A294" s="72"/>
      <c r="B294" s="72"/>
      <c r="C294" s="25" t="s">
        <v>894</v>
      </c>
      <c r="D294" s="25"/>
    </row>
    <row r="295" spans="1:5">
      <c r="A295" s="72"/>
      <c r="B295" s="72"/>
      <c r="C295" s="25" t="s">
        <v>895</v>
      </c>
      <c r="D295" s="25"/>
    </row>
    <row r="296" spans="1:5">
      <c r="A296" s="72"/>
      <c r="B296" s="72"/>
      <c r="C296" s="25" t="s">
        <v>195</v>
      </c>
      <c r="D296" s="25"/>
    </row>
    <row r="297" spans="1:5">
      <c r="A297" s="72"/>
      <c r="B297" s="72"/>
      <c r="C297" s="25" t="s">
        <v>1141</v>
      </c>
      <c r="D297" s="25" t="s">
        <v>1142</v>
      </c>
      <c r="E297" s="18" t="s">
        <v>1182</v>
      </c>
    </row>
    <row r="298" spans="1:5">
      <c r="A298" s="72"/>
      <c r="B298" s="72"/>
      <c r="C298" s="25" t="s">
        <v>896</v>
      </c>
      <c r="D298" s="25"/>
    </row>
    <row r="299" spans="1:5">
      <c r="A299" s="72"/>
      <c r="B299" s="72"/>
      <c r="C299" s="25" t="s">
        <v>897</v>
      </c>
      <c r="D299" s="25"/>
    </row>
    <row r="300" spans="1:5">
      <c r="A300" s="72"/>
      <c r="B300" s="72"/>
      <c r="C300" s="25" t="s">
        <v>1143</v>
      </c>
      <c r="D300" s="25"/>
      <c r="E300" s="18" t="s">
        <v>1182</v>
      </c>
    </row>
    <row r="301" spans="1:5">
      <c r="A301" s="72"/>
      <c r="B301" s="72"/>
      <c r="C301" s="25" t="s">
        <v>249</v>
      </c>
      <c r="D301" s="25"/>
    </row>
    <row r="302" spans="1:5">
      <c r="A302" s="72"/>
      <c r="B302" s="72"/>
      <c r="C302" s="25" t="s">
        <v>898</v>
      </c>
      <c r="D302" s="25"/>
    </row>
    <row r="303" spans="1:5">
      <c r="A303" s="72"/>
      <c r="B303" s="72"/>
      <c r="C303" s="25" t="s">
        <v>899</v>
      </c>
      <c r="D303" s="25"/>
    </row>
    <row r="304" spans="1:5">
      <c r="A304" s="72"/>
      <c r="B304" s="72"/>
      <c r="C304" s="25" t="s">
        <v>900</v>
      </c>
      <c r="D304" s="25"/>
    </row>
    <row r="305" spans="1:5">
      <c r="A305" s="72"/>
      <c r="B305" s="72"/>
      <c r="C305" s="25" t="s">
        <v>901</v>
      </c>
      <c r="D305" s="25"/>
    </row>
    <row r="306" spans="1:5">
      <c r="A306" s="72"/>
      <c r="B306" s="72"/>
      <c r="C306" s="25" t="s">
        <v>902</v>
      </c>
      <c r="D306" s="25"/>
    </row>
    <row r="307" spans="1:5">
      <c r="A307" s="72"/>
      <c r="B307" s="72"/>
      <c r="C307" s="25" t="s">
        <v>202</v>
      </c>
      <c r="D307" s="25"/>
    </row>
    <row r="308" spans="1:5">
      <c r="A308" s="72"/>
      <c r="B308" s="72"/>
      <c r="C308" s="25" t="s">
        <v>903</v>
      </c>
      <c r="D308" s="25"/>
    </row>
    <row r="309" spans="1:5">
      <c r="A309" s="72"/>
      <c r="B309" s="72"/>
      <c r="C309" s="25" t="s">
        <v>904</v>
      </c>
      <c r="D309" s="25"/>
    </row>
    <row r="310" spans="1:5">
      <c r="A310" s="72"/>
      <c r="B310" s="72"/>
      <c r="C310" s="25" t="s">
        <v>951</v>
      </c>
      <c r="D310" s="25"/>
      <c r="E310" s="18" t="s">
        <v>1182</v>
      </c>
    </row>
    <row r="311" spans="1:5">
      <c r="A311" s="72"/>
      <c r="B311" s="72"/>
      <c r="C311" s="25" t="s">
        <v>952</v>
      </c>
      <c r="D311" s="25"/>
      <c r="E311" s="18" t="s">
        <v>1182</v>
      </c>
    </row>
    <row r="312" spans="1:5">
      <c r="A312" s="72"/>
      <c r="B312" s="72"/>
      <c r="C312" s="25" t="s">
        <v>953</v>
      </c>
      <c r="D312" s="25"/>
      <c r="E312" s="18" t="s">
        <v>1182</v>
      </c>
    </row>
    <row r="313" spans="1:5">
      <c r="A313" s="72"/>
      <c r="B313" s="72"/>
      <c r="C313" s="25" t="s">
        <v>905</v>
      </c>
      <c r="D313" s="25"/>
    </row>
    <row r="314" spans="1:5">
      <c r="A314" s="72"/>
      <c r="B314" s="72"/>
      <c r="C314" s="25" t="s">
        <v>906</v>
      </c>
      <c r="D314" s="25"/>
    </row>
    <row r="315" spans="1:5">
      <c r="A315" s="72"/>
      <c r="B315" s="72"/>
      <c r="C315" s="25" t="s">
        <v>907</v>
      </c>
      <c r="D315" s="25"/>
    </row>
    <row r="316" spans="1:5">
      <c r="A316" s="72"/>
      <c r="B316" s="72"/>
      <c r="C316" s="25" t="s">
        <v>908</v>
      </c>
      <c r="D316" s="25"/>
    </row>
    <row r="317" spans="1:5">
      <c r="A317" s="72"/>
      <c r="B317" s="72"/>
      <c r="C317" s="25" t="s">
        <v>909</v>
      </c>
      <c r="D317" s="25"/>
    </row>
    <row r="318" spans="1:5">
      <c r="A318" s="72"/>
      <c r="B318" s="72"/>
      <c r="C318" s="25" t="s">
        <v>950</v>
      </c>
      <c r="D318" s="141" t="s">
        <v>910</v>
      </c>
      <c r="E318" s="18" t="s">
        <v>1182</v>
      </c>
    </row>
    <row r="319" spans="1:5">
      <c r="A319" s="72"/>
      <c r="B319" s="72"/>
      <c r="C319" s="25" t="s">
        <v>911</v>
      </c>
      <c r="D319" s="25"/>
    </row>
    <row r="320" spans="1:5">
      <c r="A320" s="72"/>
      <c r="B320" s="72"/>
      <c r="C320" s="25" t="s">
        <v>912</v>
      </c>
      <c r="D320" s="25"/>
    </row>
    <row r="321" spans="1:5">
      <c r="A321" s="72"/>
      <c r="B321" s="72"/>
      <c r="C321" s="25" t="s">
        <v>858</v>
      </c>
      <c r="D321" s="25"/>
    </row>
    <row r="322" spans="1:5">
      <c r="A322" s="72"/>
      <c r="B322" s="72"/>
      <c r="C322" s="25" t="s">
        <v>859</v>
      </c>
      <c r="D322" s="25"/>
    </row>
    <row r="323" spans="1:5">
      <c r="A323" s="72"/>
      <c r="B323" s="72"/>
      <c r="C323" s="25" t="s">
        <v>913</v>
      </c>
      <c r="D323" s="25"/>
    </row>
    <row r="324" spans="1:5">
      <c r="A324" s="72"/>
      <c r="B324" s="72"/>
      <c r="C324" s="25" t="s">
        <v>860</v>
      </c>
      <c r="D324" s="25"/>
    </row>
    <row r="325" spans="1:5">
      <c r="A325" s="72"/>
      <c r="B325" s="72"/>
      <c r="C325" s="25" t="s">
        <v>914</v>
      </c>
      <c r="D325" s="25"/>
    </row>
    <row r="326" spans="1:5">
      <c r="A326" s="72"/>
      <c r="B326" s="72"/>
      <c r="C326" s="25" t="s">
        <v>915</v>
      </c>
      <c r="D326" s="25"/>
    </row>
    <row r="327" spans="1:5">
      <c r="A327" s="72"/>
      <c r="B327" s="72"/>
      <c r="C327" s="25" t="s">
        <v>130</v>
      </c>
      <c r="D327" s="25"/>
    </row>
    <row r="328" spans="1:5">
      <c r="A328" s="89"/>
      <c r="B328" s="79" t="s">
        <v>300</v>
      </c>
      <c r="C328" s="65" t="s">
        <v>962</v>
      </c>
      <c r="D328" s="65"/>
      <c r="E328" s="18" t="s">
        <v>1182</v>
      </c>
    </row>
    <row r="329" spans="1:5">
      <c r="A329" s="90"/>
      <c r="B329" s="80"/>
      <c r="C329" s="65" t="s">
        <v>1052</v>
      </c>
      <c r="D329" s="65"/>
      <c r="E329" s="18" t="s">
        <v>1182</v>
      </c>
    </row>
    <row r="330" spans="1:5">
      <c r="A330" s="90"/>
      <c r="B330" s="80"/>
      <c r="C330" s="143" t="s">
        <v>1053</v>
      </c>
      <c r="D330" s="65"/>
      <c r="E330" s="18" t="s">
        <v>1182</v>
      </c>
    </row>
    <row r="331" spans="1:5">
      <c r="A331" s="90"/>
      <c r="B331" s="80"/>
      <c r="C331" s="142" t="s">
        <v>963</v>
      </c>
      <c r="D331" s="65"/>
      <c r="E331" s="18" t="s">
        <v>1182</v>
      </c>
    </row>
    <row r="332" spans="1:5">
      <c r="A332" s="90"/>
      <c r="B332" s="80"/>
      <c r="C332" s="142" t="s">
        <v>1044</v>
      </c>
      <c r="D332" s="65"/>
      <c r="E332" s="18" t="s">
        <v>1182</v>
      </c>
    </row>
    <row r="333" spans="1:5">
      <c r="A333" s="90"/>
      <c r="B333" s="80"/>
      <c r="C333" s="142" t="s">
        <v>964</v>
      </c>
      <c r="D333" s="65"/>
      <c r="E333" s="18" t="s">
        <v>1182</v>
      </c>
    </row>
    <row r="334" spans="1:5">
      <c r="A334" s="90"/>
      <c r="B334" s="80"/>
      <c r="C334" s="142" t="s">
        <v>965</v>
      </c>
      <c r="D334" s="65"/>
      <c r="E334" s="18" t="s">
        <v>1182</v>
      </c>
    </row>
    <row r="335" spans="1:5">
      <c r="A335" s="90"/>
      <c r="B335" s="80"/>
      <c r="C335" s="65" t="s">
        <v>1045</v>
      </c>
      <c r="D335" s="65"/>
      <c r="E335" s="18" t="s">
        <v>1182</v>
      </c>
    </row>
    <row r="336" spans="1:5">
      <c r="A336" s="90"/>
      <c r="B336" s="80"/>
      <c r="C336" s="65" t="s">
        <v>1046</v>
      </c>
      <c r="D336" s="65"/>
      <c r="E336" s="18" t="s">
        <v>1182</v>
      </c>
    </row>
    <row r="337" spans="1:5">
      <c r="A337" s="90"/>
      <c r="B337" s="80"/>
      <c r="C337" s="65" t="s">
        <v>1047</v>
      </c>
      <c r="D337" s="65"/>
      <c r="E337" s="18" t="s">
        <v>1182</v>
      </c>
    </row>
    <row r="338" spans="1:5">
      <c r="A338" s="90"/>
      <c r="B338" s="80"/>
      <c r="C338" s="65" t="s">
        <v>1048</v>
      </c>
      <c r="D338" s="65"/>
      <c r="E338" s="18" t="s">
        <v>1182</v>
      </c>
    </row>
    <row r="339" spans="1:5">
      <c r="A339" s="90"/>
      <c r="B339" s="80"/>
      <c r="C339" s="65" t="s">
        <v>1049</v>
      </c>
      <c r="D339" s="65"/>
      <c r="E339" s="18" t="s">
        <v>1182</v>
      </c>
    </row>
    <row r="340" spans="1:5">
      <c r="A340" s="90"/>
      <c r="B340" s="80"/>
      <c r="C340" s="65" t="s">
        <v>1050</v>
      </c>
      <c r="D340" s="65"/>
      <c r="E340" s="18" t="s">
        <v>1182</v>
      </c>
    </row>
    <row r="341" spans="1:5">
      <c r="A341" s="90"/>
      <c r="B341" s="80"/>
      <c r="C341" s="65" t="s">
        <v>1051</v>
      </c>
      <c r="D341" s="65"/>
      <c r="E341" s="18" t="s">
        <v>1182</v>
      </c>
    </row>
    <row r="342" spans="1:5">
      <c r="A342" s="90"/>
      <c r="B342" s="80"/>
      <c r="C342" s="65" t="s">
        <v>1054</v>
      </c>
      <c r="D342" s="65"/>
      <c r="E342" s="18" t="s">
        <v>1182</v>
      </c>
    </row>
    <row r="343" spans="1:5">
      <c r="A343" s="90"/>
      <c r="B343" s="80"/>
      <c r="C343" s="65" t="s">
        <v>1055</v>
      </c>
      <c r="D343" s="65"/>
      <c r="E343" s="18" t="s">
        <v>1182</v>
      </c>
    </row>
    <row r="344" spans="1:5">
      <c r="A344" s="90"/>
      <c r="B344" s="80"/>
      <c r="C344" s="65" t="s">
        <v>1056</v>
      </c>
      <c r="D344" s="65"/>
      <c r="E344" s="18" t="s">
        <v>1182</v>
      </c>
    </row>
    <row r="345" spans="1:5">
      <c r="A345" s="90"/>
      <c r="B345" s="80"/>
      <c r="C345" s="65" t="s">
        <v>1057</v>
      </c>
      <c r="D345" s="65"/>
      <c r="E345" s="18" t="s">
        <v>1182</v>
      </c>
    </row>
    <row r="346" spans="1:5">
      <c r="A346" s="90"/>
      <c r="B346" s="80"/>
      <c r="C346" s="65" t="s">
        <v>1058</v>
      </c>
      <c r="D346" s="65"/>
      <c r="E346" s="18" t="s">
        <v>1182</v>
      </c>
    </row>
    <row r="347" spans="1:5">
      <c r="A347" s="90"/>
      <c r="B347" s="80"/>
      <c r="C347" s="65" t="s">
        <v>1059</v>
      </c>
      <c r="D347" s="65"/>
      <c r="E347" s="18" t="s">
        <v>1182</v>
      </c>
    </row>
    <row r="348" spans="1:5">
      <c r="A348" s="90"/>
      <c r="B348" s="80"/>
      <c r="C348" s="65" t="s">
        <v>1060</v>
      </c>
      <c r="D348" s="65"/>
      <c r="E348" s="18" t="s">
        <v>1182</v>
      </c>
    </row>
    <row r="349" spans="1:5">
      <c r="A349" s="90"/>
      <c r="B349" s="80"/>
      <c r="C349" s="65" t="s">
        <v>1061</v>
      </c>
      <c r="D349" s="65"/>
      <c r="E349" s="18" t="s">
        <v>1182</v>
      </c>
    </row>
    <row r="350" spans="1:5">
      <c r="A350" s="90"/>
      <c r="B350" s="80"/>
      <c r="C350" s="65" t="s">
        <v>1062</v>
      </c>
      <c r="D350" s="65"/>
      <c r="E350" s="18" t="s">
        <v>1182</v>
      </c>
    </row>
    <row r="351" spans="1:5">
      <c r="A351" s="90"/>
      <c r="B351" s="80"/>
      <c r="C351" s="65" t="s">
        <v>1063</v>
      </c>
      <c r="D351" s="65"/>
      <c r="E351" s="18" t="s">
        <v>1182</v>
      </c>
    </row>
    <row r="352" spans="1:5">
      <c r="A352" s="90"/>
      <c r="B352" s="80"/>
      <c r="C352" s="65" t="s">
        <v>1064</v>
      </c>
      <c r="D352" s="65"/>
      <c r="E352" s="18" t="s">
        <v>1182</v>
      </c>
    </row>
    <row r="353" spans="1:5">
      <c r="A353" s="90"/>
      <c r="B353" s="80"/>
      <c r="C353" s="65" t="s">
        <v>1065</v>
      </c>
      <c r="D353" s="65"/>
      <c r="E353" s="18" t="s">
        <v>1182</v>
      </c>
    </row>
    <row r="354" spans="1:5">
      <c r="A354" s="90"/>
      <c r="B354" s="80"/>
      <c r="C354" s="65" t="s">
        <v>1066</v>
      </c>
      <c r="D354" s="65"/>
      <c r="E354" s="18" t="s">
        <v>1182</v>
      </c>
    </row>
    <row r="355" spans="1:5">
      <c r="A355" s="90"/>
      <c r="B355" s="80"/>
      <c r="C355" s="65" t="s">
        <v>1067</v>
      </c>
      <c r="D355" s="65"/>
      <c r="E355" s="18" t="s">
        <v>1182</v>
      </c>
    </row>
    <row r="356" spans="1:5">
      <c r="A356" s="90"/>
      <c r="B356" s="80"/>
      <c r="C356" s="65" t="s">
        <v>1068</v>
      </c>
      <c r="D356" s="65"/>
      <c r="E356" s="18" t="s">
        <v>1182</v>
      </c>
    </row>
    <row r="357" spans="1:5">
      <c r="A357" s="90"/>
      <c r="B357" s="80"/>
      <c r="C357" s="65" t="s">
        <v>1069</v>
      </c>
      <c r="D357" s="65"/>
      <c r="E357" s="18" t="s">
        <v>1182</v>
      </c>
    </row>
    <row r="358" spans="1:5">
      <c r="A358" s="90"/>
      <c r="B358" s="80"/>
      <c r="C358" s="65" t="s">
        <v>1070</v>
      </c>
      <c r="D358" s="65"/>
      <c r="E358" s="18" t="s">
        <v>1182</v>
      </c>
    </row>
    <row r="359" spans="1:5">
      <c r="A359" s="90"/>
      <c r="B359" s="80"/>
      <c r="C359" s="65" t="s">
        <v>1071</v>
      </c>
      <c r="D359" s="65"/>
      <c r="E359" s="18" t="s">
        <v>1182</v>
      </c>
    </row>
    <row r="360" spans="1:5">
      <c r="A360" s="90"/>
      <c r="B360" s="80"/>
      <c r="C360" s="65" t="s">
        <v>1072</v>
      </c>
      <c r="D360" s="65"/>
      <c r="E360" s="18" t="s">
        <v>1182</v>
      </c>
    </row>
    <row r="361" spans="1:5">
      <c r="A361" s="90"/>
      <c r="B361" s="80"/>
      <c r="C361" s="65" t="s">
        <v>1073</v>
      </c>
      <c r="D361" s="65"/>
      <c r="E361" s="18" t="s">
        <v>1182</v>
      </c>
    </row>
    <row r="362" spans="1:5">
      <c r="A362" s="90"/>
      <c r="B362" s="80"/>
      <c r="C362" s="65" t="s">
        <v>1074</v>
      </c>
      <c r="D362" s="65"/>
      <c r="E362" s="18" t="s">
        <v>1182</v>
      </c>
    </row>
    <row r="363" spans="1:5">
      <c r="A363" s="90"/>
      <c r="B363" s="80"/>
      <c r="C363" s="65" t="s">
        <v>1075</v>
      </c>
      <c r="D363" s="65"/>
      <c r="E363" s="18" t="s">
        <v>1182</v>
      </c>
    </row>
    <row r="364" spans="1:5">
      <c r="A364" s="90"/>
      <c r="B364" s="80"/>
      <c r="C364" s="65" t="s">
        <v>1076</v>
      </c>
      <c r="D364" s="65"/>
      <c r="E364" s="18" t="s">
        <v>1182</v>
      </c>
    </row>
    <row r="365" spans="1:5">
      <c r="A365" s="90"/>
      <c r="B365" s="80"/>
      <c r="C365" s="65" t="s">
        <v>1077</v>
      </c>
      <c r="D365" s="65"/>
      <c r="E365" s="18" t="s">
        <v>1182</v>
      </c>
    </row>
    <row r="366" spans="1:5">
      <c r="A366" s="90"/>
      <c r="B366" s="80"/>
      <c r="C366" s="65" t="s">
        <v>1078</v>
      </c>
      <c r="D366" s="65"/>
      <c r="E366" s="18" t="s">
        <v>1182</v>
      </c>
    </row>
    <row r="367" spans="1:5">
      <c r="A367" s="90"/>
      <c r="B367" s="80"/>
      <c r="C367" s="65" t="s">
        <v>1079</v>
      </c>
      <c r="D367" s="65"/>
      <c r="E367" s="18" t="s">
        <v>1182</v>
      </c>
    </row>
    <row r="368" spans="1:5">
      <c r="A368" s="90"/>
      <c r="B368" s="80"/>
      <c r="C368" s="65" t="s">
        <v>1080</v>
      </c>
      <c r="D368" s="65"/>
      <c r="E368" s="18" t="s">
        <v>1182</v>
      </c>
    </row>
    <row r="369" spans="1:5">
      <c r="A369" s="90"/>
      <c r="B369" s="80"/>
      <c r="C369" s="65" t="s">
        <v>1081</v>
      </c>
      <c r="D369" s="65"/>
      <c r="E369" s="18" t="s">
        <v>1182</v>
      </c>
    </row>
    <row r="370" spans="1:5">
      <c r="A370" s="90"/>
      <c r="B370" s="80"/>
      <c r="C370" s="65" t="s">
        <v>1082</v>
      </c>
      <c r="D370" s="65"/>
      <c r="E370" s="18" t="s">
        <v>1182</v>
      </c>
    </row>
    <row r="371" spans="1:5">
      <c r="A371" s="90"/>
      <c r="B371" s="80"/>
      <c r="C371" s="65" t="s">
        <v>966</v>
      </c>
      <c r="D371" s="65"/>
      <c r="E371" s="18" t="s">
        <v>1182</v>
      </c>
    </row>
    <row r="372" spans="1:5">
      <c r="A372" s="90"/>
      <c r="B372" s="80"/>
      <c r="C372" s="65" t="s">
        <v>967</v>
      </c>
      <c r="D372" s="65"/>
      <c r="E372" s="18" t="s">
        <v>1182</v>
      </c>
    </row>
    <row r="373" spans="1:5">
      <c r="A373" s="90"/>
      <c r="B373" s="80"/>
      <c r="C373" s="65" t="s">
        <v>968</v>
      </c>
      <c r="D373" s="65"/>
      <c r="E373" s="18" t="s">
        <v>1182</v>
      </c>
    </row>
    <row r="374" spans="1:5">
      <c r="A374" s="90"/>
      <c r="B374" s="80"/>
      <c r="C374" s="65" t="s">
        <v>969</v>
      </c>
      <c r="D374" s="65"/>
      <c r="E374" s="18" t="s">
        <v>1182</v>
      </c>
    </row>
    <row r="375" spans="1:5">
      <c r="A375" s="90"/>
      <c r="B375" s="80"/>
      <c r="C375" s="65" t="s">
        <v>970</v>
      </c>
      <c r="D375" s="65"/>
      <c r="E375" s="18" t="s">
        <v>1182</v>
      </c>
    </row>
    <row r="376" spans="1:5">
      <c r="A376" s="90"/>
      <c r="B376" s="80"/>
      <c r="C376" s="65" t="s">
        <v>971</v>
      </c>
      <c r="D376" s="65"/>
      <c r="E376" s="18" t="s">
        <v>1182</v>
      </c>
    </row>
    <row r="377" spans="1:5">
      <c r="A377" s="90"/>
      <c r="B377" s="80"/>
      <c r="C377" s="65" t="s">
        <v>972</v>
      </c>
      <c r="D377" s="65"/>
      <c r="E377" s="18" t="s">
        <v>1182</v>
      </c>
    </row>
    <row r="378" spans="1:5">
      <c r="A378" s="90"/>
      <c r="B378" s="80"/>
      <c r="C378" s="65" t="s">
        <v>973</v>
      </c>
      <c r="D378" s="65"/>
      <c r="E378" s="18" t="s">
        <v>1182</v>
      </c>
    </row>
    <row r="379" spans="1:5">
      <c r="A379" s="90"/>
      <c r="B379" s="80"/>
      <c r="C379" s="65" t="s">
        <v>974</v>
      </c>
      <c r="D379" s="65"/>
      <c r="E379" s="18" t="s">
        <v>1182</v>
      </c>
    </row>
    <row r="380" spans="1:5">
      <c r="A380" s="90"/>
      <c r="B380" s="80"/>
      <c r="C380" s="65" t="s">
        <v>975</v>
      </c>
      <c r="D380" s="65"/>
      <c r="E380" s="18" t="s">
        <v>1182</v>
      </c>
    </row>
    <row r="381" spans="1:5">
      <c r="A381" s="90"/>
      <c r="B381" s="80"/>
      <c r="C381" s="65" t="s">
        <v>976</v>
      </c>
      <c r="D381" s="65"/>
      <c r="E381" s="18" t="s">
        <v>1182</v>
      </c>
    </row>
    <row r="382" spans="1:5">
      <c r="A382" s="90"/>
      <c r="B382" s="80"/>
      <c r="C382" s="65" t="s">
        <v>977</v>
      </c>
      <c r="D382" s="65"/>
      <c r="E382" s="18" t="s">
        <v>1182</v>
      </c>
    </row>
    <row r="383" spans="1:5">
      <c r="A383" s="90"/>
      <c r="B383" s="80"/>
      <c r="C383" s="65" t="s">
        <v>978</v>
      </c>
      <c r="D383" s="65"/>
      <c r="E383" s="18" t="s">
        <v>1182</v>
      </c>
    </row>
    <row r="384" spans="1:5">
      <c r="A384" s="90"/>
      <c r="B384" s="80"/>
      <c r="C384" s="65" t="s">
        <v>979</v>
      </c>
      <c r="D384" s="65"/>
      <c r="E384" s="18" t="s">
        <v>1182</v>
      </c>
    </row>
    <row r="385" spans="1:5">
      <c r="A385" s="90"/>
      <c r="B385" s="80"/>
      <c r="C385" s="65" t="s">
        <v>980</v>
      </c>
      <c r="D385" s="65"/>
      <c r="E385" s="18" t="s">
        <v>1182</v>
      </c>
    </row>
    <row r="386" spans="1:5">
      <c r="A386" s="90"/>
      <c r="B386" s="80"/>
      <c r="C386" s="65" t="s">
        <v>981</v>
      </c>
      <c r="D386" s="65"/>
      <c r="E386" s="18" t="s">
        <v>1182</v>
      </c>
    </row>
    <row r="387" spans="1:5">
      <c r="A387" s="90"/>
      <c r="B387" s="80"/>
      <c r="C387" s="65" t="s">
        <v>982</v>
      </c>
      <c r="D387" s="65"/>
      <c r="E387" s="18" t="s">
        <v>1182</v>
      </c>
    </row>
    <row r="388" spans="1:5">
      <c r="A388" s="90"/>
      <c r="B388" s="80"/>
      <c r="C388" s="65" t="s">
        <v>983</v>
      </c>
      <c r="D388" s="65"/>
      <c r="E388" s="18" t="s">
        <v>1182</v>
      </c>
    </row>
    <row r="389" spans="1:5">
      <c r="A389" s="90"/>
      <c r="B389" s="80"/>
      <c r="C389" s="65" t="s">
        <v>984</v>
      </c>
      <c r="D389" s="65"/>
      <c r="E389" s="18" t="s">
        <v>1182</v>
      </c>
    </row>
    <row r="390" spans="1:5">
      <c r="A390" s="90"/>
      <c r="B390" s="80"/>
      <c r="C390" s="65" t="s">
        <v>985</v>
      </c>
      <c r="D390" s="65"/>
      <c r="E390" s="18" t="s">
        <v>1182</v>
      </c>
    </row>
    <row r="391" spans="1:5">
      <c r="A391" s="90"/>
      <c r="B391" s="80"/>
      <c r="C391" s="65" t="s">
        <v>986</v>
      </c>
      <c r="D391" s="65"/>
      <c r="E391" s="18" t="s">
        <v>1182</v>
      </c>
    </row>
    <row r="392" spans="1:5">
      <c r="A392" s="90"/>
      <c r="B392" s="80"/>
      <c r="C392" s="65" t="s">
        <v>987</v>
      </c>
      <c r="D392" s="65"/>
      <c r="E392" s="18" t="s">
        <v>1182</v>
      </c>
    </row>
    <row r="393" spans="1:5">
      <c r="A393" s="90"/>
      <c r="B393" s="80"/>
      <c r="C393" s="65" t="s">
        <v>988</v>
      </c>
      <c r="D393" s="65"/>
      <c r="E393" s="18" t="s">
        <v>1182</v>
      </c>
    </row>
    <row r="394" spans="1:5">
      <c r="A394" s="90"/>
      <c r="B394" s="80"/>
      <c r="C394" s="65" t="s">
        <v>989</v>
      </c>
      <c r="D394" s="65"/>
      <c r="E394" s="18" t="s">
        <v>1182</v>
      </c>
    </row>
    <row r="395" spans="1:5">
      <c r="A395" s="90"/>
      <c r="B395" s="80"/>
      <c r="C395" s="65" t="s">
        <v>990</v>
      </c>
      <c r="D395" s="65"/>
      <c r="E395" s="18" t="s">
        <v>1182</v>
      </c>
    </row>
    <row r="396" spans="1:5">
      <c r="A396" s="90"/>
      <c r="B396" s="80"/>
      <c r="C396" s="65" t="s">
        <v>991</v>
      </c>
      <c r="D396" s="65"/>
      <c r="E396" s="18" t="s">
        <v>1182</v>
      </c>
    </row>
    <row r="397" spans="1:5">
      <c r="A397" s="90"/>
      <c r="B397" s="80"/>
      <c r="C397" s="65" t="s">
        <v>992</v>
      </c>
      <c r="D397" s="65"/>
      <c r="E397" s="18" t="s">
        <v>1182</v>
      </c>
    </row>
    <row r="398" spans="1:5">
      <c r="A398" s="90"/>
      <c r="B398" s="80"/>
      <c r="C398" s="65" t="s">
        <v>993</v>
      </c>
      <c r="D398" s="65"/>
      <c r="E398" s="18" t="s">
        <v>1182</v>
      </c>
    </row>
    <row r="399" spans="1:5">
      <c r="A399" s="90"/>
      <c r="B399" s="80"/>
      <c r="C399" s="65" t="s">
        <v>994</v>
      </c>
      <c r="D399" s="65"/>
      <c r="E399" s="18" t="s">
        <v>1182</v>
      </c>
    </row>
    <row r="400" spans="1:5">
      <c r="A400" s="90"/>
      <c r="B400" s="80"/>
      <c r="C400" s="65" t="s">
        <v>995</v>
      </c>
      <c r="D400" s="65"/>
      <c r="E400" s="18" t="s">
        <v>1182</v>
      </c>
    </row>
    <row r="401" spans="1:5">
      <c r="A401" s="90"/>
      <c r="B401" s="80"/>
      <c r="C401" s="65" t="s">
        <v>996</v>
      </c>
      <c r="D401" s="65"/>
      <c r="E401" s="18" t="s">
        <v>1182</v>
      </c>
    </row>
    <row r="402" spans="1:5">
      <c r="A402" s="90"/>
      <c r="B402" s="80"/>
      <c r="C402" s="65" t="s">
        <v>997</v>
      </c>
      <c r="D402" s="65"/>
      <c r="E402" s="18" t="s">
        <v>1182</v>
      </c>
    </row>
    <row r="403" spans="1:5">
      <c r="A403" s="90"/>
      <c r="B403" s="80"/>
      <c r="C403" s="65" t="s">
        <v>998</v>
      </c>
      <c r="D403" s="65"/>
      <c r="E403" s="18" t="s">
        <v>1182</v>
      </c>
    </row>
    <row r="404" spans="1:5">
      <c r="A404" s="90"/>
      <c r="B404" s="80"/>
      <c r="C404" s="65" t="s">
        <v>999</v>
      </c>
      <c r="D404" s="65"/>
      <c r="E404" s="18" t="s">
        <v>1182</v>
      </c>
    </row>
    <row r="405" spans="1:5">
      <c r="A405" s="90"/>
      <c r="B405" s="80"/>
      <c r="C405" s="65" t="s">
        <v>1000</v>
      </c>
      <c r="D405" s="65"/>
      <c r="E405" s="18" t="s">
        <v>1182</v>
      </c>
    </row>
    <row r="406" spans="1:5">
      <c r="A406" s="90"/>
      <c r="B406" s="80"/>
      <c r="C406" s="65" t="s">
        <v>1001</v>
      </c>
      <c r="D406" s="65"/>
      <c r="E406" s="18" t="s">
        <v>1182</v>
      </c>
    </row>
    <row r="407" spans="1:5">
      <c r="A407" s="90"/>
      <c r="B407" s="80"/>
      <c r="C407" s="65" t="s">
        <v>1002</v>
      </c>
      <c r="D407" s="65"/>
      <c r="E407" s="18" t="s">
        <v>1182</v>
      </c>
    </row>
    <row r="408" spans="1:5">
      <c r="A408" s="90"/>
      <c r="B408" s="80"/>
      <c r="C408" s="65" t="s">
        <v>1003</v>
      </c>
      <c r="D408" s="65"/>
      <c r="E408" s="18" t="s">
        <v>1182</v>
      </c>
    </row>
    <row r="409" spans="1:5">
      <c r="A409" s="90"/>
      <c r="B409" s="80"/>
      <c r="C409" s="65" t="s">
        <v>1004</v>
      </c>
      <c r="D409" s="65"/>
      <c r="E409" s="18" t="s">
        <v>1182</v>
      </c>
    </row>
    <row r="410" spans="1:5">
      <c r="A410" s="90"/>
      <c r="B410" s="80"/>
      <c r="C410" s="65" t="s">
        <v>1005</v>
      </c>
      <c r="D410" s="65"/>
      <c r="E410" s="18" t="s">
        <v>1182</v>
      </c>
    </row>
    <row r="411" spans="1:5">
      <c r="A411" s="90"/>
      <c r="B411" s="80"/>
      <c r="C411" s="65" t="s">
        <v>1006</v>
      </c>
      <c r="D411" s="65"/>
      <c r="E411" s="18" t="s">
        <v>1182</v>
      </c>
    </row>
    <row r="412" spans="1:5">
      <c r="A412" s="90"/>
      <c r="B412" s="80"/>
      <c r="C412" s="65" t="s">
        <v>1007</v>
      </c>
      <c r="D412" s="65"/>
      <c r="E412" s="18" t="s">
        <v>1182</v>
      </c>
    </row>
    <row r="413" spans="1:5">
      <c r="A413" s="90"/>
      <c r="B413" s="80"/>
      <c r="C413" s="65" t="s">
        <v>1008</v>
      </c>
      <c r="D413" s="65"/>
      <c r="E413" s="18" t="s">
        <v>1182</v>
      </c>
    </row>
    <row r="414" spans="1:5">
      <c r="A414" s="90"/>
      <c r="B414" s="80"/>
      <c r="C414" s="65" t="s">
        <v>1009</v>
      </c>
      <c r="D414" s="65"/>
      <c r="E414" s="18" t="s">
        <v>1182</v>
      </c>
    </row>
    <row r="415" spans="1:5">
      <c r="A415" s="90"/>
      <c r="B415" s="80"/>
      <c r="C415" s="65" t="s">
        <v>1010</v>
      </c>
      <c r="D415" s="65"/>
      <c r="E415" s="18" t="s">
        <v>1182</v>
      </c>
    </row>
    <row r="416" spans="1:5">
      <c r="A416" s="90"/>
      <c r="B416" s="80"/>
      <c r="C416" s="65" t="s">
        <v>1011</v>
      </c>
      <c r="D416" s="65"/>
      <c r="E416" s="18" t="s">
        <v>1182</v>
      </c>
    </row>
    <row r="417" spans="1:5">
      <c r="A417" s="90"/>
      <c r="B417" s="80"/>
      <c r="C417" s="65" t="s">
        <v>1012</v>
      </c>
      <c r="D417" s="65"/>
      <c r="E417" s="18" t="s">
        <v>1182</v>
      </c>
    </row>
    <row r="418" spans="1:5">
      <c r="A418" s="90"/>
      <c r="B418" s="80"/>
      <c r="C418" s="65" t="s">
        <v>1013</v>
      </c>
      <c r="D418" s="65"/>
      <c r="E418" s="18" t="s">
        <v>1182</v>
      </c>
    </row>
    <row r="419" spans="1:5">
      <c r="A419" s="90"/>
      <c r="B419" s="80"/>
      <c r="C419" s="65" t="s">
        <v>1014</v>
      </c>
      <c r="D419" s="65"/>
      <c r="E419" s="18" t="s">
        <v>1182</v>
      </c>
    </row>
    <row r="420" spans="1:5">
      <c r="A420" s="90"/>
      <c r="B420" s="80"/>
      <c r="C420" s="65" t="s">
        <v>1015</v>
      </c>
      <c r="D420" s="65"/>
      <c r="E420" s="18" t="s">
        <v>1182</v>
      </c>
    </row>
    <row r="421" spans="1:5">
      <c r="A421" s="90"/>
      <c r="B421" s="80"/>
      <c r="C421" s="65" t="s">
        <v>1016</v>
      </c>
      <c r="D421" s="65"/>
      <c r="E421" s="18" t="s">
        <v>1182</v>
      </c>
    </row>
    <row r="422" spans="1:5">
      <c r="A422" s="90"/>
      <c r="B422" s="80"/>
      <c r="C422" s="65" t="s">
        <v>1017</v>
      </c>
      <c r="D422" s="65"/>
      <c r="E422" s="18" t="s">
        <v>1182</v>
      </c>
    </row>
    <row r="423" spans="1:5">
      <c r="A423" s="90"/>
      <c r="B423" s="80"/>
      <c r="C423" s="65" t="s">
        <v>1018</v>
      </c>
      <c r="D423" s="65"/>
      <c r="E423" s="18" t="s">
        <v>1182</v>
      </c>
    </row>
    <row r="424" spans="1:5">
      <c r="A424" s="90"/>
      <c r="B424" s="80"/>
      <c r="C424" s="65" t="s">
        <v>1019</v>
      </c>
      <c r="D424" s="65"/>
      <c r="E424" s="18" t="s">
        <v>1182</v>
      </c>
    </row>
    <row r="425" spans="1:5">
      <c r="A425" s="90"/>
      <c r="B425" s="80"/>
      <c r="C425" s="65" t="s">
        <v>1020</v>
      </c>
      <c r="D425" s="65"/>
      <c r="E425" s="18" t="s">
        <v>1182</v>
      </c>
    </row>
    <row r="426" spans="1:5">
      <c r="A426" s="90"/>
      <c r="B426" s="80"/>
      <c r="C426" s="65" t="s">
        <v>1021</v>
      </c>
      <c r="D426" s="65"/>
      <c r="E426" s="18" t="s">
        <v>1182</v>
      </c>
    </row>
    <row r="427" spans="1:5">
      <c r="A427" s="90"/>
      <c r="B427" s="80"/>
      <c r="C427" s="65" t="s">
        <v>1022</v>
      </c>
      <c r="D427" s="65"/>
      <c r="E427" s="18" t="s">
        <v>1182</v>
      </c>
    </row>
    <row r="428" spans="1:5">
      <c r="A428" s="90"/>
      <c r="B428" s="80"/>
      <c r="C428" s="65" t="s">
        <v>1023</v>
      </c>
      <c r="D428" s="65"/>
      <c r="E428" s="18" t="s">
        <v>1182</v>
      </c>
    </row>
    <row r="429" spans="1:5">
      <c r="A429" s="90"/>
      <c r="B429" s="80"/>
      <c r="C429" s="65" t="s">
        <v>1024</v>
      </c>
      <c r="D429" s="65"/>
      <c r="E429" s="18" t="s">
        <v>1182</v>
      </c>
    </row>
    <row r="430" spans="1:5">
      <c r="A430" s="90"/>
      <c r="B430" s="80"/>
      <c r="C430" s="65" t="s">
        <v>1025</v>
      </c>
      <c r="D430" s="65"/>
      <c r="E430" s="18" t="s">
        <v>1182</v>
      </c>
    </row>
    <row r="431" spans="1:5">
      <c r="A431" s="90"/>
      <c r="B431" s="80"/>
      <c r="C431" s="65" t="s">
        <v>1026</v>
      </c>
      <c r="D431" s="65"/>
      <c r="E431" s="18" t="s">
        <v>1182</v>
      </c>
    </row>
    <row r="432" spans="1:5">
      <c r="A432" s="90"/>
      <c r="B432" s="80"/>
      <c r="C432" s="65" t="s">
        <v>1027</v>
      </c>
      <c r="D432" s="65"/>
      <c r="E432" s="18" t="s">
        <v>1182</v>
      </c>
    </row>
    <row r="433" spans="1:5">
      <c r="A433" s="90"/>
      <c r="B433" s="80"/>
      <c r="C433" s="65" t="s">
        <v>1083</v>
      </c>
      <c r="D433" s="65"/>
      <c r="E433" s="18" t="s">
        <v>1182</v>
      </c>
    </row>
    <row r="434" spans="1:5">
      <c r="A434" s="90"/>
      <c r="B434" s="80"/>
      <c r="C434" s="65" t="s">
        <v>1084</v>
      </c>
      <c r="D434" s="65"/>
      <c r="E434" s="18" t="s">
        <v>1182</v>
      </c>
    </row>
    <row r="435" spans="1:5">
      <c r="A435" s="90"/>
      <c r="B435" s="80"/>
      <c r="C435" s="65" t="s">
        <v>1085</v>
      </c>
      <c r="D435" s="65"/>
      <c r="E435" s="18" t="s">
        <v>1182</v>
      </c>
    </row>
    <row r="436" spans="1:5">
      <c r="A436" s="90"/>
      <c r="B436" s="80"/>
      <c r="C436" s="65" t="s">
        <v>1086</v>
      </c>
      <c r="D436" s="65"/>
      <c r="E436" s="18" t="s">
        <v>1182</v>
      </c>
    </row>
    <row r="437" spans="1:5">
      <c r="A437" s="90"/>
      <c r="B437" s="80"/>
      <c r="C437" s="65" t="s">
        <v>1087</v>
      </c>
      <c r="D437" s="65"/>
      <c r="E437" s="18" t="s">
        <v>1182</v>
      </c>
    </row>
    <row r="438" spans="1:5">
      <c r="A438" s="90"/>
      <c r="B438" s="80"/>
      <c r="C438" s="65" t="s">
        <v>1088</v>
      </c>
      <c r="D438" s="65"/>
      <c r="E438" s="18" t="s">
        <v>1182</v>
      </c>
    </row>
    <row r="439" spans="1:5">
      <c r="A439" s="90"/>
      <c r="B439" s="80"/>
      <c r="C439" s="65" t="s">
        <v>1089</v>
      </c>
      <c r="D439" s="65"/>
      <c r="E439" s="18" t="s">
        <v>1182</v>
      </c>
    </row>
    <row r="440" spans="1:5">
      <c r="A440" s="90"/>
      <c r="B440" s="80"/>
      <c r="C440" s="65" t="s">
        <v>1090</v>
      </c>
      <c r="D440" s="65"/>
      <c r="E440" s="18" t="s">
        <v>1182</v>
      </c>
    </row>
    <row r="441" spans="1:5">
      <c r="A441" s="90"/>
      <c r="B441" s="80"/>
      <c r="C441" s="65" t="s">
        <v>1028</v>
      </c>
      <c r="D441" s="65"/>
      <c r="E441" s="18" t="s">
        <v>1182</v>
      </c>
    </row>
    <row r="442" spans="1:5">
      <c r="A442" s="90"/>
      <c r="B442" s="80"/>
      <c r="C442" s="65" t="s">
        <v>1029</v>
      </c>
      <c r="D442" s="65"/>
      <c r="E442" s="18" t="s">
        <v>1182</v>
      </c>
    </row>
    <row r="443" spans="1:5">
      <c r="A443" s="90"/>
      <c r="B443" s="80"/>
      <c r="C443" s="65" t="s">
        <v>1030</v>
      </c>
      <c r="D443" s="65"/>
      <c r="E443" s="18" t="s">
        <v>1182</v>
      </c>
    </row>
    <row r="444" spans="1:5">
      <c r="A444" s="90"/>
      <c r="B444" s="80"/>
      <c r="C444" s="65" t="s">
        <v>1031</v>
      </c>
      <c r="D444" s="65"/>
      <c r="E444" s="18" t="s">
        <v>1182</v>
      </c>
    </row>
    <row r="445" spans="1:5">
      <c r="A445" s="90"/>
      <c r="B445" s="80"/>
      <c r="C445" s="65" t="s">
        <v>1032</v>
      </c>
      <c r="D445" s="65"/>
      <c r="E445" s="18" t="s">
        <v>1182</v>
      </c>
    </row>
    <row r="446" spans="1:5">
      <c r="A446" s="90"/>
      <c r="B446" s="80"/>
      <c r="C446" s="65" t="s">
        <v>1033</v>
      </c>
      <c r="D446" s="65"/>
      <c r="E446" s="18" t="s">
        <v>1182</v>
      </c>
    </row>
    <row r="447" spans="1:5">
      <c r="A447" s="90"/>
      <c r="B447" s="80"/>
      <c r="C447" s="65" t="s">
        <v>1034</v>
      </c>
      <c r="D447" s="65"/>
      <c r="E447" s="18" t="s">
        <v>1182</v>
      </c>
    </row>
    <row r="448" spans="1:5">
      <c r="A448" s="90"/>
      <c r="B448" s="80"/>
      <c r="C448" s="65" t="s">
        <v>1035</v>
      </c>
      <c r="D448" s="65"/>
      <c r="E448" s="18" t="s">
        <v>1182</v>
      </c>
    </row>
    <row r="449" spans="1:5">
      <c r="A449" s="90"/>
      <c r="B449" s="80"/>
      <c r="C449" s="65" t="s">
        <v>1091</v>
      </c>
      <c r="D449" s="65"/>
      <c r="E449" s="18" t="s">
        <v>1182</v>
      </c>
    </row>
    <row r="450" spans="1:5">
      <c r="A450" s="90"/>
      <c r="B450" s="80"/>
      <c r="C450" s="65" t="s">
        <v>1092</v>
      </c>
      <c r="D450" s="65"/>
      <c r="E450" s="18" t="s">
        <v>1182</v>
      </c>
    </row>
    <row r="451" spans="1:5">
      <c r="A451" s="90"/>
      <c r="B451" s="80"/>
      <c r="C451" s="65" t="s">
        <v>1093</v>
      </c>
      <c r="D451" s="65"/>
      <c r="E451" s="18" t="s">
        <v>1182</v>
      </c>
    </row>
    <row r="452" spans="1:5">
      <c r="A452" s="90"/>
      <c r="B452" s="80"/>
      <c r="C452" s="65" t="s">
        <v>1094</v>
      </c>
      <c r="D452" s="65"/>
      <c r="E452" s="18" t="s">
        <v>1182</v>
      </c>
    </row>
    <row r="453" spans="1:5">
      <c r="A453" s="90"/>
      <c r="B453" s="80"/>
      <c r="C453" s="65" t="s">
        <v>1095</v>
      </c>
      <c r="D453" s="65"/>
      <c r="E453" s="18" t="s">
        <v>1182</v>
      </c>
    </row>
    <row r="454" spans="1:5">
      <c r="A454" s="90"/>
      <c r="B454" s="80"/>
      <c r="C454" s="65" t="s">
        <v>1096</v>
      </c>
      <c r="D454" s="65"/>
      <c r="E454" s="18" t="s">
        <v>1182</v>
      </c>
    </row>
    <row r="455" spans="1:5">
      <c r="A455" s="90"/>
      <c r="B455" s="80"/>
      <c r="C455" s="65" t="s">
        <v>1097</v>
      </c>
      <c r="D455" s="65"/>
      <c r="E455" s="18" t="s">
        <v>1182</v>
      </c>
    </row>
    <row r="456" spans="1:5">
      <c r="A456" s="90"/>
      <c r="B456" s="80"/>
      <c r="C456" s="65" t="s">
        <v>1098</v>
      </c>
      <c r="D456" s="65"/>
      <c r="E456" s="18" t="s">
        <v>1182</v>
      </c>
    </row>
    <row r="457" spans="1:5">
      <c r="A457" s="90"/>
      <c r="B457" s="80"/>
      <c r="C457" s="65" t="s">
        <v>1099</v>
      </c>
      <c r="D457" s="65"/>
      <c r="E457" s="18" t="s">
        <v>1182</v>
      </c>
    </row>
    <row r="458" spans="1:5">
      <c r="A458" s="90"/>
      <c r="B458" s="80"/>
      <c r="C458" s="65" t="s">
        <v>1100</v>
      </c>
      <c r="D458" s="65"/>
      <c r="E458" s="18" t="s">
        <v>1182</v>
      </c>
    </row>
    <row r="459" spans="1:5">
      <c r="A459" s="90"/>
      <c r="B459" s="80"/>
      <c r="C459" s="65" t="s">
        <v>1101</v>
      </c>
      <c r="D459" s="65"/>
      <c r="E459" s="18" t="s">
        <v>1182</v>
      </c>
    </row>
    <row r="460" spans="1:5">
      <c r="A460" s="90"/>
      <c r="B460" s="80"/>
      <c r="C460" s="65" t="s">
        <v>1102</v>
      </c>
      <c r="D460" s="65"/>
      <c r="E460" s="18" t="s">
        <v>1182</v>
      </c>
    </row>
    <row r="461" spans="1:5">
      <c r="A461" s="90"/>
      <c r="B461" s="80"/>
      <c r="C461" s="65" t="s">
        <v>1103</v>
      </c>
      <c r="D461" s="65"/>
      <c r="E461" s="18" t="s">
        <v>1182</v>
      </c>
    </row>
    <row r="462" spans="1:5">
      <c r="A462" s="90"/>
      <c r="B462" s="80"/>
      <c r="C462" s="65" t="s">
        <v>1104</v>
      </c>
      <c r="D462" s="65"/>
      <c r="E462" s="18" t="s">
        <v>1182</v>
      </c>
    </row>
    <row r="463" spans="1:5">
      <c r="A463" s="90"/>
      <c r="B463" s="80"/>
      <c r="C463" s="65" t="s">
        <v>1105</v>
      </c>
      <c r="D463" s="65"/>
      <c r="E463" s="18" t="s">
        <v>1182</v>
      </c>
    </row>
    <row r="464" spans="1:5">
      <c r="A464" s="90"/>
      <c r="B464" s="80"/>
      <c r="C464" s="65" t="s">
        <v>1106</v>
      </c>
      <c r="D464" s="65"/>
      <c r="E464" s="18" t="s">
        <v>1182</v>
      </c>
    </row>
    <row r="465" spans="1:5">
      <c r="A465" s="90"/>
      <c r="B465" s="80"/>
      <c r="C465" s="65" t="s">
        <v>1107</v>
      </c>
      <c r="D465" s="65"/>
      <c r="E465" s="18" t="s">
        <v>1182</v>
      </c>
    </row>
    <row r="466" spans="1:5">
      <c r="A466" s="90"/>
      <c r="B466" s="80"/>
      <c r="C466" s="65" t="s">
        <v>1108</v>
      </c>
      <c r="D466" s="65"/>
      <c r="E466" s="18" t="s">
        <v>1182</v>
      </c>
    </row>
    <row r="467" spans="1:5">
      <c r="A467" s="90"/>
      <c r="B467" s="80"/>
      <c r="C467" s="65" t="s">
        <v>1109</v>
      </c>
      <c r="D467" s="65"/>
      <c r="E467" s="18" t="s">
        <v>1182</v>
      </c>
    </row>
    <row r="468" spans="1:5">
      <c r="A468" s="90"/>
      <c r="B468" s="80"/>
      <c r="C468" s="65" t="s">
        <v>1110</v>
      </c>
      <c r="D468" s="65"/>
      <c r="E468" s="18" t="s">
        <v>1182</v>
      </c>
    </row>
    <row r="469" spans="1:5">
      <c r="A469" s="90"/>
      <c r="B469" s="80"/>
      <c r="C469" s="65" t="s">
        <v>1111</v>
      </c>
      <c r="D469" s="65"/>
      <c r="E469" s="18" t="s">
        <v>1182</v>
      </c>
    </row>
    <row r="470" spans="1:5">
      <c r="A470" s="90"/>
      <c r="B470" s="80"/>
      <c r="C470" s="65" t="s">
        <v>1112</v>
      </c>
      <c r="D470" s="65"/>
      <c r="E470" s="18" t="s">
        <v>1182</v>
      </c>
    </row>
    <row r="471" spans="1:5">
      <c r="A471" s="90"/>
      <c r="B471" s="80"/>
      <c r="C471" s="65" t="s">
        <v>1113</v>
      </c>
      <c r="D471" s="65"/>
      <c r="E471" s="18" t="s">
        <v>1182</v>
      </c>
    </row>
    <row r="472" spans="1:5">
      <c r="A472" s="90"/>
      <c r="B472" s="80"/>
      <c r="C472" s="65" t="s">
        <v>1114</v>
      </c>
      <c r="D472" s="65"/>
      <c r="E472" s="18" t="s">
        <v>1182</v>
      </c>
    </row>
    <row r="473" spans="1:5">
      <c r="A473" s="90"/>
      <c r="B473" s="80"/>
      <c r="C473" s="65" t="s">
        <v>1115</v>
      </c>
      <c r="D473" s="65"/>
      <c r="E473" s="18" t="s">
        <v>1182</v>
      </c>
    </row>
    <row r="474" spans="1:5">
      <c r="A474" s="90"/>
      <c r="B474" s="80"/>
      <c r="C474" s="65" t="s">
        <v>1116</v>
      </c>
      <c r="D474" s="65"/>
      <c r="E474" s="18" t="s">
        <v>1182</v>
      </c>
    </row>
    <row r="475" spans="1:5">
      <c r="A475" s="90"/>
      <c r="B475" s="80"/>
      <c r="C475" s="65" t="s">
        <v>1117</v>
      </c>
      <c r="D475" s="65"/>
      <c r="E475" s="18" t="s">
        <v>1182</v>
      </c>
    </row>
    <row r="476" spans="1:5">
      <c r="A476" s="90"/>
      <c r="B476" s="80"/>
      <c r="C476" s="65" t="s">
        <v>1118</v>
      </c>
      <c r="D476" s="65"/>
      <c r="E476" s="18" t="s">
        <v>1182</v>
      </c>
    </row>
    <row r="477" spans="1:5">
      <c r="A477" s="90"/>
      <c r="B477" s="80"/>
      <c r="C477" s="65" t="s">
        <v>1119</v>
      </c>
      <c r="D477" s="65"/>
      <c r="E477" s="18" t="s">
        <v>1182</v>
      </c>
    </row>
    <row r="478" spans="1:5">
      <c r="A478" s="90"/>
      <c r="B478" s="80"/>
      <c r="C478" s="65" t="s">
        <v>1120</v>
      </c>
      <c r="D478" s="65"/>
      <c r="E478" s="18" t="s">
        <v>1182</v>
      </c>
    </row>
    <row r="479" spans="1:5">
      <c r="A479" s="90"/>
      <c r="B479" s="80"/>
      <c r="C479" s="65" t="s">
        <v>1121</v>
      </c>
      <c r="D479" s="65"/>
      <c r="E479" s="18" t="s">
        <v>1182</v>
      </c>
    </row>
    <row r="480" spans="1:5">
      <c r="A480" s="90"/>
      <c r="B480" s="80"/>
      <c r="C480" s="65" t="s">
        <v>1122</v>
      </c>
      <c r="D480" s="65"/>
      <c r="E480" s="18" t="s">
        <v>1182</v>
      </c>
    </row>
    <row r="481" spans="1:5">
      <c r="A481" s="90"/>
      <c r="B481" s="80"/>
      <c r="C481" s="65" t="s">
        <v>1036</v>
      </c>
      <c r="D481" s="65"/>
      <c r="E481" s="18" t="s">
        <v>1182</v>
      </c>
    </row>
    <row r="482" spans="1:5">
      <c r="A482" s="90"/>
      <c r="B482" s="80"/>
      <c r="C482" s="65" t="s">
        <v>1037</v>
      </c>
      <c r="D482" s="65"/>
      <c r="E482" s="18" t="s">
        <v>1182</v>
      </c>
    </row>
    <row r="483" spans="1:5">
      <c r="A483" s="90"/>
      <c r="B483" s="80"/>
      <c r="C483" s="65" t="s">
        <v>1038</v>
      </c>
      <c r="D483" s="65"/>
      <c r="E483" s="18" t="s">
        <v>1182</v>
      </c>
    </row>
    <row r="484" spans="1:5">
      <c r="A484" s="90"/>
      <c r="B484" s="80"/>
      <c r="C484" s="65" t="s">
        <v>1039</v>
      </c>
      <c r="D484" s="65"/>
      <c r="E484" s="18" t="s">
        <v>1182</v>
      </c>
    </row>
    <row r="485" spans="1:5">
      <c r="A485" s="90"/>
      <c r="B485" s="80"/>
      <c r="C485" s="65" t="s">
        <v>1040</v>
      </c>
      <c r="D485" s="65"/>
      <c r="E485" s="18" t="s">
        <v>1182</v>
      </c>
    </row>
    <row r="486" spans="1:5">
      <c r="A486" s="90"/>
      <c r="B486" s="80"/>
      <c r="C486" s="65" t="s">
        <v>1041</v>
      </c>
      <c r="D486" s="65"/>
      <c r="E486" s="18" t="s">
        <v>1182</v>
      </c>
    </row>
    <row r="487" spans="1:5">
      <c r="A487" s="90"/>
      <c r="B487" s="80"/>
      <c r="C487" s="65" t="s">
        <v>1042</v>
      </c>
      <c r="D487" s="65"/>
      <c r="E487" s="18" t="s">
        <v>1182</v>
      </c>
    </row>
    <row r="488" spans="1:5">
      <c r="A488" s="90"/>
      <c r="B488" s="80"/>
      <c r="C488" s="65" t="s">
        <v>1043</v>
      </c>
      <c r="D488" s="65"/>
      <c r="E488" s="18" t="s">
        <v>1182</v>
      </c>
    </row>
    <row r="489" spans="1:5">
      <c r="A489" s="90"/>
      <c r="B489" s="80"/>
      <c r="C489" s="65" t="s">
        <v>102</v>
      </c>
      <c r="D489" s="65"/>
    </row>
    <row r="490" spans="1:5">
      <c r="A490" s="90"/>
      <c r="B490" s="80"/>
      <c r="C490" s="65" t="s">
        <v>764</v>
      </c>
      <c r="D490" s="65"/>
    </row>
    <row r="491" spans="1:5">
      <c r="A491" s="90"/>
      <c r="B491" s="80"/>
      <c r="C491" s="65" t="s">
        <v>760</v>
      </c>
      <c r="D491" s="65"/>
    </row>
    <row r="492" spans="1:5">
      <c r="A492" s="90"/>
      <c r="B492" s="80"/>
      <c r="C492" s="65" t="s">
        <v>761</v>
      </c>
      <c r="D492" s="65"/>
    </row>
    <row r="493" spans="1:5">
      <c r="A493" s="90"/>
      <c r="B493" s="80"/>
      <c r="C493" s="65" t="s">
        <v>762</v>
      </c>
      <c r="D493" s="65"/>
    </row>
    <row r="494" spans="1:5">
      <c r="A494" s="90"/>
      <c r="B494" s="80"/>
      <c r="C494" s="65" t="s">
        <v>759</v>
      </c>
      <c r="D494" s="65"/>
    </row>
    <row r="495" spans="1:5">
      <c r="A495" s="90"/>
      <c r="B495" s="80"/>
      <c r="C495" s="65" t="s">
        <v>765</v>
      </c>
      <c r="D495" s="65"/>
    </row>
    <row r="496" spans="1:5">
      <c r="A496" s="90"/>
      <c r="B496" s="80"/>
      <c r="C496" s="65" t="s">
        <v>766</v>
      </c>
      <c r="D496" s="65"/>
    </row>
    <row r="497" spans="1:4">
      <c r="A497" s="90"/>
      <c r="B497" s="80"/>
      <c r="C497" s="65" t="s">
        <v>763</v>
      </c>
      <c r="D497" s="65"/>
    </row>
    <row r="498" spans="1:4">
      <c r="A498" s="91"/>
      <c r="B498" s="81"/>
      <c r="C498" s="65" t="s">
        <v>130</v>
      </c>
      <c r="D498" s="65"/>
    </row>
    <row r="499" spans="1:4">
      <c r="A499" s="126"/>
      <c r="B499" s="131" t="s">
        <v>626</v>
      </c>
      <c r="C499" s="62" t="s">
        <v>156</v>
      </c>
      <c r="D499" s="62"/>
    </row>
    <row r="500" spans="1:4">
      <c r="A500" s="72"/>
      <c r="B500" s="131"/>
      <c r="C500" s="62" t="s">
        <v>665</v>
      </c>
      <c r="D500" s="62"/>
    </row>
    <row r="501" spans="1:4">
      <c r="A501" s="72"/>
      <c r="B501" s="131"/>
      <c r="C501" s="62" t="s">
        <v>664</v>
      </c>
      <c r="D501" s="62"/>
    </row>
    <row r="502" spans="1:4">
      <c r="A502" s="72"/>
      <c r="B502" s="131"/>
      <c r="C502" s="62" t="s">
        <v>379</v>
      </c>
      <c r="D502" s="62"/>
    </row>
    <row r="503" spans="1:4">
      <c r="A503" s="72"/>
      <c r="B503" s="131"/>
      <c r="C503" s="62" t="s">
        <v>380</v>
      </c>
      <c r="D503" s="62"/>
    </row>
    <row r="504" spans="1:4">
      <c r="A504" s="72"/>
      <c r="B504" s="131"/>
      <c r="C504" s="62" t="s">
        <v>79</v>
      </c>
      <c r="D504" s="62"/>
    </row>
    <row r="505" spans="1:4">
      <c r="A505" s="72"/>
      <c r="B505" s="131"/>
      <c r="C505" s="62" t="s">
        <v>381</v>
      </c>
      <c r="D505" s="62"/>
    </row>
    <row r="506" spans="1:4">
      <c r="A506" s="72"/>
      <c r="B506" s="131"/>
      <c r="C506" s="62" t="s">
        <v>72</v>
      </c>
      <c r="D506" s="62"/>
    </row>
    <row r="507" spans="1:4">
      <c r="A507" s="72"/>
      <c r="B507" s="131"/>
      <c r="C507" s="62" t="s">
        <v>97</v>
      </c>
      <c r="D507" s="62"/>
    </row>
    <row r="508" spans="1:4">
      <c r="A508" s="72"/>
      <c r="B508" s="131"/>
      <c r="C508" s="62" t="s">
        <v>98</v>
      </c>
      <c r="D508" s="62"/>
    </row>
    <row r="509" spans="1:4">
      <c r="A509" s="72"/>
      <c r="B509" s="131"/>
      <c r="C509" s="62" t="s">
        <v>377</v>
      </c>
      <c r="D509" s="62"/>
    </row>
    <row r="510" spans="1:4">
      <c r="A510" s="72"/>
      <c r="B510" s="131"/>
      <c r="C510" s="62" t="s">
        <v>378</v>
      </c>
      <c r="D510" s="62"/>
    </row>
    <row r="511" spans="1:4">
      <c r="A511" s="72"/>
      <c r="B511" s="131"/>
      <c r="C511" s="62" t="s">
        <v>382</v>
      </c>
      <c r="D511" s="62"/>
    </row>
    <row r="512" spans="1:4">
      <c r="A512" s="72"/>
      <c r="B512" s="131"/>
      <c r="C512" s="62" t="s">
        <v>163</v>
      </c>
      <c r="D512" s="62"/>
    </row>
    <row r="513" spans="1:4">
      <c r="A513" s="72"/>
      <c r="B513" s="131"/>
      <c r="C513" s="62" t="s">
        <v>102</v>
      </c>
      <c r="D513" s="62"/>
    </row>
    <row r="514" spans="1:4">
      <c r="A514" s="90"/>
      <c r="B514" s="76" t="s">
        <v>623</v>
      </c>
      <c r="C514" s="65" t="s">
        <v>55</v>
      </c>
      <c r="D514" s="65"/>
    </row>
    <row r="515" spans="1:4">
      <c r="A515" s="91"/>
      <c r="B515" s="78"/>
      <c r="C515" s="65" t="s">
        <v>62</v>
      </c>
      <c r="D515" s="65"/>
    </row>
    <row r="516" spans="1:4">
      <c r="A516" s="72"/>
      <c r="B516" s="131" t="s">
        <v>282</v>
      </c>
      <c r="C516" s="62" t="s">
        <v>283</v>
      </c>
      <c r="D516" s="62"/>
    </row>
    <row r="517" spans="1:4">
      <c r="A517" s="72"/>
      <c r="B517" s="131"/>
      <c r="C517" s="62" t="s">
        <v>229</v>
      </c>
      <c r="D517" s="62"/>
    </row>
    <row r="518" spans="1:4">
      <c r="A518" s="72"/>
      <c r="B518" s="131"/>
      <c r="C518" s="62" t="s">
        <v>230</v>
      </c>
      <c r="D518" s="62"/>
    </row>
    <row r="519" spans="1:4">
      <c r="A519" s="72"/>
      <c r="B519" s="131"/>
      <c r="C519" s="62" t="s">
        <v>231</v>
      </c>
      <c r="D519" s="62"/>
    </row>
    <row r="520" spans="1:4">
      <c r="A520" s="129"/>
      <c r="B520" s="76" t="s">
        <v>20</v>
      </c>
      <c r="C520" s="65" t="s">
        <v>594</v>
      </c>
      <c r="D520" s="65"/>
    </row>
    <row r="521" spans="1:4">
      <c r="A521" s="88"/>
      <c r="B521" s="77"/>
      <c r="C521" s="65" t="s">
        <v>595</v>
      </c>
      <c r="D521" s="65"/>
    </row>
    <row r="522" spans="1:4">
      <c r="A522" s="88"/>
      <c r="B522" s="77"/>
      <c r="C522" s="65" t="s">
        <v>427</v>
      </c>
      <c r="D522" s="65"/>
    </row>
    <row r="523" spans="1:4">
      <c r="A523" s="88"/>
      <c r="B523" s="77"/>
      <c r="C523" s="65" t="s">
        <v>428</v>
      </c>
      <c r="D523" s="65"/>
    </row>
    <row r="524" spans="1:4">
      <c r="A524" s="88"/>
      <c r="B524" s="77"/>
      <c r="C524" s="65" t="s">
        <v>91</v>
      </c>
      <c r="D524" s="65"/>
    </row>
    <row r="525" spans="1:4">
      <c r="A525" s="88"/>
      <c r="B525" s="77"/>
      <c r="C525" s="65" t="s">
        <v>80</v>
      </c>
      <c r="D525" s="65"/>
    </row>
    <row r="526" spans="1:4">
      <c r="A526" s="88"/>
      <c r="B526" s="77"/>
      <c r="C526" s="65" t="s">
        <v>108</v>
      </c>
      <c r="D526" s="65"/>
    </row>
    <row r="527" spans="1:4">
      <c r="A527" s="88"/>
      <c r="B527" s="77"/>
      <c r="C527" s="65" t="s">
        <v>596</v>
      </c>
      <c r="D527" s="65"/>
    </row>
    <row r="528" spans="1:4">
      <c r="A528" s="88"/>
      <c r="B528" s="77"/>
      <c r="C528" s="65" t="s">
        <v>465</v>
      </c>
      <c r="D528" s="65"/>
    </row>
    <row r="529" spans="1:4">
      <c r="A529" s="88"/>
      <c r="B529" s="77"/>
      <c r="C529" s="65" t="s">
        <v>98</v>
      </c>
      <c r="D529" s="65"/>
    </row>
    <row r="530" spans="1:4">
      <c r="B530" s="77"/>
      <c r="C530" s="65" t="s">
        <v>425</v>
      </c>
      <c r="D530" s="65"/>
    </row>
    <row r="531" spans="1:4" ht="15">
      <c r="A531" s="88"/>
      <c r="B531" s="77"/>
      <c r="C531" s="65" t="s">
        <v>614</v>
      </c>
      <c r="D531" s="65" t="s">
        <v>920</v>
      </c>
    </row>
    <row r="532" spans="1:4" ht="15">
      <c r="A532" s="88"/>
      <c r="B532" s="77"/>
      <c r="C532" s="65" t="s">
        <v>615</v>
      </c>
      <c r="D532" s="65" t="s">
        <v>920</v>
      </c>
    </row>
    <row r="533" spans="1:4" ht="15">
      <c r="A533" s="88"/>
      <c r="B533" s="77"/>
      <c r="C533" s="65" t="s">
        <v>616</v>
      </c>
      <c r="D533" s="65" t="s">
        <v>920</v>
      </c>
    </row>
    <row r="534" spans="1:4">
      <c r="A534" s="88"/>
      <c r="B534" s="77"/>
      <c r="C534" s="65" t="s">
        <v>58</v>
      </c>
      <c r="D534" s="65"/>
    </row>
    <row r="535" spans="1:4">
      <c r="A535" s="88"/>
      <c r="B535" s="77"/>
      <c r="C535" s="65" t="s">
        <v>103</v>
      </c>
      <c r="D535" s="65"/>
    </row>
    <row r="536" spans="1:4">
      <c r="A536" s="88"/>
      <c r="B536" s="77"/>
      <c r="C536" s="65" t="s">
        <v>45</v>
      </c>
      <c r="D536" s="65"/>
    </row>
    <row r="537" spans="1:4">
      <c r="A537" s="88"/>
      <c r="B537" s="77"/>
      <c r="C537" s="65" t="s">
        <v>426</v>
      </c>
      <c r="D537" s="65"/>
    </row>
    <row r="538" spans="1:4">
      <c r="A538" s="88"/>
      <c r="B538" s="77"/>
      <c r="C538" s="65" t="s">
        <v>744</v>
      </c>
      <c r="D538" s="65"/>
    </row>
    <row r="539" spans="1:4">
      <c r="A539" s="88"/>
      <c r="B539" s="77"/>
      <c r="C539" s="65" t="s">
        <v>86</v>
      </c>
      <c r="D539" s="65"/>
    </row>
    <row r="540" spans="1:4">
      <c r="A540" s="88"/>
      <c r="B540" s="77"/>
      <c r="C540" s="65" t="s">
        <v>677</v>
      </c>
      <c r="D540" s="65"/>
    </row>
    <row r="541" spans="1:4">
      <c r="A541" s="88"/>
      <c r="B541" s="77"/>
      <c r="C541" s="65" t="s">
        <v>743</v>
      </c>
      <c r="D541" s="65"/>
    </row>
    <row r="542" spans="1:4">
      <c r="A542" s="88"/>
      <c r="B542" s="77"/>
      <c r="C542" s="65" t="s">
        <v>163</v>
      </c>
      <c r="D542" s="65"/>
    </row>
    <row r="543" spans="1:4">
      <c r="A543" s="88"/>
      <c r="B543" s="77"/>
      <c r="C543" s="65" t="s">
        <v>102</v>
      </c>
      <c r="D543" s="66"/>
    </row>
    <row r="544" spans="1:4">
      <c r="A544" s="94"/>
      <c r="B544" s="67" t="s">
        <v>850</v>
      </c>
      <c r="C544" s="62" t="s">
        <v>55</v>
      </c>
      <c r="D544" s="62"/>
    </row>
    <row r="545" spans="1:4">
      <c r="A545" s="95"/>
      <c r="B545" s="130"/>
      <c r="C545" s="62" t="s">
        <v>62</v>
      </c>
      <c r="D545" s="62"/>
    </row>
    <row r="546" spans="1:4">
      <c r="A546" s="88"/>
      <c r="B546" s="76" t="s">
        <v>420</v>
      </c>
      <c r="C546" s="65" t="s">
        <v>444</v>
      </c>
      <c r="D546" s="65"/>
    </row>
    <row r="547" spans="1:4">
      <c r="A547" s="88"/>
      <c r="B547" s="77"/>
      <c r="C547" s="65" t="s">
        <v>439</v>
      </c>
      <c r="D547" s="65"/>
    </row>
    <row r="548" spans="1:4">
      <c r="A548" s="88"/>
      <c r="B548" s="77"/>
      <c r="C548" s="65" t="s">
        <v>423</v>
      </c>
      <c r="D548" s="65"/>
    </row>
    <row r="549" spans="1:4">
      <c r="A549" s="88"/>
      <c r="B549" s="77"/>
      <c r="C549" s="65" t="s">
        <v>422</v>
      </c>
      <c r="D549" s="65"/>
    </row>
    <row r="550" spans="1:4">
      <c r="A550" s="88"/>
      <c r="B550" s="77"/>
      <c r="C550" s="65" t="s">
        <v>424</v>
      </c>
      <c r="D550" s="65"/>
    </row>
    <row r="551" spans="1:4">
      <c r="A551" s="94"/>
      <c r="B551" s="67" t="s">
        <v>674</v>
      </c>
      <c r="C551" s="62" t="s">
        <v>55</v>
      </c>
      <c r="D551" s="62"/>
    </row>
    <row r="552" spans="1:4">
      <c r="A552" s="95"/>
      <c r="B552" s="130"/>
      <c r="C552" s="62" t="s">
        <v>62</v>
      </c>
      <c r="D552" s="62"/>
    </row>
    <row r="553" spans="1:4">
      <c r="A553" s="73"/>
      <c r="B553" s="76" t="s">
        <v>817</v>
      </c>
      <c r="C553" s="65" t="s">
        <v>818</v>
      </c>
      <c r="D553" s="65"/>
    </row>
    <row r="554" spans="1:4">
      <c r="A554" s="74"/>
      <c r="B554" s="74"/>
      <c r="C554" s="65" t="s">
        <v>819</v>
      </c>
      <c r="D554" s="65"/>
    </row>
    <row r="555" spans="1:4">
      <c r="A555" s="74"/>
      <c r="B555" s="74"/>
      <c r="C555" s="65" t="s">
        <v>820</v>
      </c>
      <c r="D555" s="65"/>
    </row>
    <row r="556" spans="1:4">
      <c r="A556" s="74"/>
      <c r="B556" s="74"/>
      <c r="C556" s="65" t="s">
        <v>821</v>
      </c>
      <c r="D556" s="65"/>
    </row>
    <row r="557" spans="1:4">
      <c r="A557" s="74"/>
      <c r="B557" s="74"/>
      <c r="C557" s="65" t="s">
        <v>822</v>
      </c>
      <c r="D557" s="65"/>
    </row>
    <row r="558" spans="1:4">
      <c r="A558" s="74"/>
      <c r="B558" s="74"/>
      <c r="C558" s="65" t="s">
        <v>823</v>
      </c>
      <c r="D558" s="65"/>
    </row>
    <row r="559" spans="1:4">
      <c r="A559" s="74"/>
      <c r="B559" s="74"/>
      <c r="C559" s="65" t="s">
        <v>824</v>
      </c>
      <c r="D559" s="65"/>
    </row>
    <row r="560" spans="1:4">
      <c r="A560" s="74"/>
      <c r="B560" s="74"/>
      <c r="C560" s="65" t="s">
        <v>825</v>
      </c>
      <c r="D560" s="65"/>
    </row>
    <row r="561" spans="1:4">
      <c r="A561" s="74"/>
      <c r="B561" s="74"/>
      <c r="C561" s="65" t="s">
        <v>826</v>
      </c>
      <c r="D561" s="65"/>
    </row>
    <row r="562" spans="1:4">
      <c r="A562" s="74"/>
      <c r="B562" s="74"/>
      <c r="C562" s="65" t="s">
        <v>827</v>
      </c>
      <c r="D562" s="65"/>
    </row>
    <row r="563" spans="1:4">
      <c r="A563" s="74"/>
      <c r="B563" s="74"/>
      <c r="C563" s="65" t="s">
        <v>828</v>
      </c>
      <c r="D563" s="65"/>
    </row>
    <row r="564" spans="1:4">
      <c r="A564" s="74"/>
      <c r="B564" s="74"/>
      <c r="C564" s="65" t="s">
        <v>829</v>
      </c>
      <c r="D564" s="65"/>
    </row>
    <row r="565" spans="1:4">
      <c r="A565" s="74"/>
      <c r="B565" s="74"/>
      <c r="C565" s="65" t="s">
        <v>830</v>
      </c>
      <c r="D565" s="65"/>
    </row>
    <row r="566" spans="1:4">
      <c r="A566" s="74"/>
      <c r="B566" s="74"/>
      <c r="C566" s="65" t="s">
        <v>831</v>
      </c>
      <c r="D566" s="65"/>
    </row>
    <row r="567" spans="1:4">
      <c r="A567" s="74"/>
      <c r="B567" s="74"/>
      <c r="C567" s="65" t="s">
        <v>832</v>
      </c>
      <c r="D567" s="65"/>
    </row>
    <row r="568" spans="1:4">
      <c r="A568" s="74"/>
      <c r="B568" s="74"/>
      <c r="C568" s="65" t="s">
        <v>833</v>
      </c>
      <c r="D568" s="65"/>
    </row>
    <row r="569" spans="1:4">
      <c r="A569" s="74"/>
      <c r="B569" s="74"/>
      <c r="C569" s="65" t="s">
        <v>834</v>
      </c>
      <c r="D569" s="65"/>
    </row>
    <row r="570" spans="1:4">
      <c r="A570" s="74"/>
      <c r="B570" s="74"/>
      <c r="C570" s="65" t="s">
        <v>835</v>
      </c>
      <c r="D570" s="65"/>
    </row>
    <row r="571" spans="1:4">
      <c r="A571" s="74"/>
      <c r="B571" s="74"/>
      <c r="C571" s="65" t="s">
        <v>836</v>
      </c>
      <c r="D571" s="65"/>
    </row>
    <row r="572" spans="1:4">
      <c r="A572" s="74"/>
      <c r="B572" s="74"/>
      <c r="C572" s="65" t="s">
        <v>837</v>
      </c>
      <c r="D572" s="65"/>
    </row>
    <row r="573" spans="1:4">
      <c r="A573" s="74"/>
      <c r="B573" s="74"/>
      <c r="C573" s="65" t="s">
        <v>838</v>
      </c>
      <c r="D573" s="65"/>
    </row>
    <row r="574" spans="1:4">
      <c r="A574" s="74"/>
      <c r="B574" s="74"/>
      <c r="C574" s="65" t="s">
        <v>839</v>
      </c>
      <c r="D574" s="65"/>
    </row>
    <row r="575" spans="1:4">
      <c r="A575" s="74"/>
      <c r="B575" s="74"/>
      <c r="C575" s="65" t="s">
        <v>840</v>
      </c>
      <c r="D575" s="65"/>
    </row>
    <row r="576" spans="1:4">
      <c r="A576" s="74"/>
      <c r="B576" s="74"/>
      <c r="C576" s="65" t="s">
        <v>841</v>
      </c>
      <c r="D576" s="65"/>
    </row>
    <row r="577" spans="1:5">
      <c r="A577" s="74"/>
      <c r="B577" s="74"/>
      <c r="C577" s="65" t="s">
        <v>842</v>
      </c>
      <c r="D577" s="65"/>
    </row>
    <row r="578" spans="1:5">
      <c r="A578" s="74"/>
      <c r="B578" s="74"/>
      <c r="C578" s="65" t="s">
        <v>843</v>
      </c>
      <c r="D578" s="65"/>
    </row>
    <row r="579" spans="1:5">
      <c r="A579" s="74"/>
      <c r="B579" s="74"/>
      <c r="C579" s="65" t="s">
        <v>844</v>
      </c>
      <c r="D579" s="65"/>
    </row>
    <row r="580" spans="1:5">
      <c r="A580" s="74"/>
      <c r="B580" s="74"/>
      <c r="C580" s="65" t="s">
        <v>1184</v>
      </c>
      <c r="D580" s="65"/>
      <c r="E580" s="18" t="s">
        <v>1182</v>
      </c>
    </row>
    <row r="581" spans="1:5">
      <c r="A581" s="74"/>
      <c r="B581" s="74"/>
      <c r="C581" s="65" t="s">
        <v>1185</v>
      </c>
      <c r="D581" s="65"/>
      <c r="E581" s="18" t="s">
        <v>1182</v>
      </c>
    </row>
    <row r="582" spans="1:5">
      <c r="A582" s="74"/>
      <c r="B582" s="74"/>
      <c r="C582" s="65" t="s">
        <v>851</v>
      </c>
      <c r="D582" s="65"/>
    </row>
    <row r="583" spans="1:5">
      <c r="A583" s="74"/>
      <c r="B583" s="74"/>
      <c r="C583" s="65" t="s">
        <v>852</v>
      </c>
      <c r="D583" s="65"/>
    </row>
    <row r="584" spans="1:5">
      <c r="A584" s="74"/>
      <c r="B584" s="74"/>
      <c r="C584" s="65" t="s">
        <v>853</v>
      </c>
      <c r="D584" s="65"/>
    </row>
    <row r="585" spans="1:5">
      <c r="A585" s="74"/>
      <c r="B585" s="74"/>
      <c r="C585" s="65" t="s">
        <v>854</v>
      </c>
      <c r="D585" s="65"/>
    </row>
    <row r="586" spans="1:5">
      <c r="A586" s="74"/>
      <c r="B586" s="74"/>
      <c r="C586" s="65" t="s">
        <v>855</v>
      </c>
      <c r="D586" s="65"/>
    </row>
    <row r="587" spans="1:5">
      <c r="A587" s="74"/>
      <c r="B587" s="74"/>
      <c r="C587" s="65" t="s">
        <v>845</v>
      </c>
      <c r="D587" s="65"/>
    </row>
    <row r="588" spans="1:5">
      <c r="A588" s="74"/>
      <c r="B588" s="74"/>
      <c r="C588" s="65" t="s">
        <v>846</v>
      </c>
      <c r="D588" s="65"/>
    </row>
    <row r="589" spans="1:5">
      <c r="A589" s="74"/>
      <c r="B589" s="74"/>
      <c r="C589" s="65" t="s">
        <v>847</v>
      </c>
      <c r="D589" s="65"/>
    </row>
    <row r="590" spans="1:5">
      <c r="A590" s="74"/>
      <c r="B590" s="74"/>
      <c r="C590" s="65" t="s">
        <v>848</v>
      </c>
      <c r="D590" s="65"/>
    </row>
    <row r="591" spans="1:5">
      <c r="A591" s="75"/>
      <c r="B591" s="75"/>
      <c r="C591" s="65" t="s">
        <v>849</v>
      </c>
      <c r="D591" s="65"/>
    </row>
    <row r="592" spans="1:5">
      <c r="A592" s="72"/>
      <c r="B592" s="131" t="s">
        <v>440</v>
      </c>
      <c r="C592" s="62" t="s">
        <v>441</v>
      </c>
      <c r="D592" s="62"/>
    </row>
    <row r="593" spans="1:5">
      <c r="A593" s="72"/>
      <c r="B593" s="131"/>
      <c r="C593" s="62" t="s">
        <v>442</v>
      </c>
      <c r="D593" s="62"/>
    </row>
    <row r="594" spans="1:5">
      <c r="A594" s="72"/>
      <c r="B594" s="131"/>
      <c r="C594" s="62" t="s">
        <v>102</v>
      </c>
      <c r="D594" s="62"/>
    </row>
    <row r="595" spans="1:5">
      <c r="A595" s="76"/>
      <c r="B595" s="82" t="s">
        <v>669</v>
      </c>
      <c r="C595" s="65" t="s">
        <v>55</v>
      </c>
      <c r="D595" s="65"/>
      <c r="E595" s="138"/>
    </row>
    <row r="596" spans="1:5">
      <c r="A596" s="132"/>
      <c r="B596" s="134"/>
      <c r="C596" s="133" t="s">
        <v>62</v>
      </c>
      <c r="D596" s="65"/>
    </row>
    <row r="597" spans="1:5">
      <c r="A597" s="126"/>
      <c r="B597" s="126" t="s">
        <v>289</v>
      </c>
      <c r="C597" s="62" t="s">
        <v>273</v>
      </c>
      <c r="D597" s="62"/>
    </row>
    <row r="598" spans="1:5">
      <c r="A598" s="72"/>
      <c r="B598" s="72"/>
      <c r="C598" s="62" t="s">
        <v>445</v>
      </c>
      <c r="D598" s="62"/>
    </row>
    <row r="599" spans="1:5">
      <c r="A599" s="72"/>
      <c r="B599" s="72"/>
      <c r="C599" s="62" t="s">
        <v>271</v>
      </c>
      <c r="D599" s="62"/>
    </row>
    <row r="600" spans="1:5">
      <c r="A600" s="72"/>
      <c r="B600" s="72"/>
      <c r="C600" s="62" t="s">
        <v>272</v>
      </c>
      <c r="D600" s="62"/>
    </row>
    <row r="601" spans="1:5">
      <c r="A601" s="72"/>
      <c r="B601" s="72"/>
      <c r="C601" s="62" t="s">
        <v>383</v>
      </c>
      <c r="D601" s="62"/>
    </row>
    <row r="602" spans="1:5">
      <c r="A602" s="72"/>
      <c r="B602" s="72"/>
      <c r="C602" s="62" t="s">
        <v>384</v>
      </c>
      <c r="D602" s="62"/>
    </row>
    <row r="603" spans="1:5">
      <c r="A603" s="72"/>
      <c r="B603" s="72"/>
      <c r="C603" s="62" t="s">
        <v>385</v>
      </c>
      <c r="D603" s="62"/>
    </row>
    <row r="604" spans="1:5">
      <c r="A604" s="72"/>
      <c r="B604" s="72"/>
      <c r="C604" s="62" t="s">
        <v>386</v>
      </c>
      <c r="D604" s="62"/>
    </row>
    <row r="605" spans="1:5">
      <c r="A605" s="72"/>
      <c r="B605" s="72"/>
      <c r="C605" s="62" t="s">
        <v>274</v>
      </c>
      <c r="D605" s="62"/>
    </row>
    <row r="606" spans="1:5">
      <c r="A606" s="72"/>
      <c r="B606" s="72"/>
      <c r="C606" s="62" t="s">
        <v>387</v>
      </c>
      <c r="D606" s="62"/>
    </row>
    <row r="607" spans="1:5">
      <c r="A607" s="72"/>
      <c r="B607" s="72"/>
      <c r="C607" s="62" t="s">
        <v>388</v>
      </c>
      <c r="D607" s="62"/>
    </row>
    <row r="608" spans="1:5">
      <c r="A608" s="72"/>
      <c r="B608" s="72"/>
      <c r="C608" s="62" t="s">
        <v>389</v>
      </c>
      <c r="D608" s="62"/>
    </row>
    <row r="609" spans="1:5">
      <c r="A609" s="72"/>
      <c r="B609" s="72"/>
      <c r="C609" s="62" t="s">
        <v>390</v>
      </c>
      <c r="D609" s="62"/>
    </row>
    <row r="610" spans="1:5">
      <c r="A610" s="72"/>
      <c r="B610" s="72"/>
      <c r="C610" s="62" t="s">
        <v>391</v>
      </c>
      <c r="D610" s="62"/>
    </row>
    <row r="611" spans="1:5">
      <c r="A611" s="72"/>
      <c r="B611" s="72"/>
      <c r="C611" s="62" t="s">
        <v>275</v>
      </c>
      <c r="D611" s="62"/>
    </row>
    <row r="612" spans="1:5">
      <c r="A612" s="72"/>
      <c r="B612" s="72"/>
      <c r="C612" s="62" t="s">
        <v>392</v>
      </c>
      <c r="D612" s="62"/>
    </row>
    <row r="613" spans="1:5">
      <c r="A613" s="72"/>
      <c r="B613" s="72"/>
      <c r="C613" s="62" t="s">
        <v>276</v>
      </c>
      <c r="D613" s="62"/>
    </row>
    <row r="614" spans="1:5">
      <c r="A614" s="72"/>
      <c r="B614" s="72"/>
      <c r="C614" s="62" t="s">
        <v>277</v>
      </c>
      <c r="D614" s="62"/>
    </row>
    <row r="615" spans="1:5">
      <c r="A615" s="72"/>
      <c r="B615" s="72"/>
      <c r="C615" s="62" t="s">
        <v>393</v>
      </c>
      <c r="D615" s="62"/>
    </row>
    <row r="616" spans="1:5">
      <c r="A616" s="72"/>
      <c r="B616" s="72"/>
      <c r="C616" s="62" t="s">
        <v>394</v>
      </c>
      <c r="D616" s="62"/>
    </row>
    <row r="617" spans="1:5">
      <c r="A617" s="72"/>
      <c r="B617" s="72"/>
      <c r="C617" s="62" t="s">
        <v>395</v>
      </c>
      <c r="D617" s="62"/>
    </row>
    <row r="618" spans="1:5">
      <c r="A618" s="72"/>
      <c r="B618" s="72"/>
      <c r="C618" s="62" t="s">
        <v>278</v>
      </c>
      <c r="D618" s="62"/>
    </row>
    <row r="619" spans="1:5">
      <c r="A619" s="72"/>
      <c r="B619" s="72"/>
      <c r="C619" s="62" t="s">
        <v>279</v>
      </c>
      <c r="D619" s="62"/>
    </row>
    <row r="620" spans="1:5">
      <c r="A620" s="72"/>
      <c r="B620" s="72"/>
      <c r="C620" s="62" t="s">
        <v>130</v>
      </c>
      <c r="D620" s="62"/>
    </row>
    <row r="621" spans="1:5">
      <c r="A621" s="72"/>
      <c r="B621" s="72"/>
      <c r="C621" s="62" t="s">
        <v>1144</v>
      </c>
      <c r="D621" s="62"/>
      <c r="E621" s="18" t="s">
        <v>1182</v>
      </c>
    </row>
    <row r="622" spans="1:5">
      <c r="A622" s="76"/>
      <c r="B622" s="76" t="s">
        <v>24</v>
      </c>
      <c r="C622" s="65" t="s">
        <v>446</v>
      </c>
      <c r="D622" s="65"/>
    </row>
    <row r="623" spans="1:5">
      <c r="A623" s="77"/>
      <c r="B623" s="77"/>
      <c r="C623" s="65" t="s">
        <v>112</v>
      </c>
      <c r="D623" s="65"/>
    </row>
    <row r="624" spans="1:5">
      <c r="A624" s="77"/>
      <c r="B624" s="77"/>
      <c r="C624" s="65" t="s">
        <v>105</v>
      </c>
      <c r="D624" s="65"/>
    </row>
    <row r="625" spans="1:5">
      <c r="A625" s="77"/>
      <c r="B625" s="77"/>
      <c r="C625" s="65" t="s">
        <v>87</v>
      </c>
      <c r="D625" s="65"/>
    </row>
    <row r="626" spans="1:5">
      <c r="A626" s="77"/>
      <c r="B626" s="77"/>
      <c r="C626" s="65" t="s">
        <v>1163</v>
      </c>
      <c r="D626" s="65"/>
      <c r="E626" s="18" t="s">
        <v>1182</v>
      </c>
    </row>
    <row r="627" spans="1:5">
      <c r="A627" s="77"/>
      <c r="B627" s="77"/>
      <c r="C627" s="65" t="s">
        <v>60</v>
      </c>
      <c r="D627" s="65"/>
    </row>
    <row r="628" spans="1:5">
      <c r="A628" s="77"/>
      <c r="B628" s="77"/>
      <c r="C628" s="65" t="s">
        <v>93</v>
      </c>
      <c r="D628" s="65"/>
    </row>
    <row r="629" spans="1:5">
      <c r="A629" s="77"/>
      <c r="B629" s="77"/>
      <c r="C629" s="65" t="s">
        <v>75</v>
      </c>
      <c r="D629" s="65"/>
    </row>
    <row r="630" spans="1:5">
      <c r="A630" s="77"/>
      <c r="B630" s="77"/>
      <c r="C630" s="65" t="s">
        <v>68</v>
      </c>
      <c r="D630" s="65"/>
    </row>
    <row r="631" spans="1:5">
      <c r="A631" s="77"/>
      <c r="B631" s="77"/>
      <c r="C631" s="65" t="s">
        <v>82</v>
      </c>
      <c r="D631" s="65"/>
    </row>
    <row r="632" spans="1:5">
      <c r="A632" s="77"/>
      <c r="B632" s="77"/>
      <c r="C632" s="65" t="s">
        <v>397</v>
      </c>
      <c r="D632" s="65"/>
    </row>
    <row r="633" spans="1:5">
      <c r="A633" s="78"/>
      <c r="B633" s="78"/>
      <c r="C633" s="65" t="s">
        <v>102</v>
      </c>
      <c r="D633" s="65"/>
    </row>
    <row r="634" spans="1:5">
      <c r="A634" s="72"/>
      <c r="B634" s="131" t="s">
        <v>286</v>
      </c>
      <c r="C634" s="62" t="s">
        <v>600</v>
      </c>
      <c r="D634" s="62" t="s">
        <v>1162</v>
      </c>
    </row>
    <row r="635" spans="1:5">
      <c r="A635" s="72"/>
      <c r="B635" s="131"/>
      <c r="C635" s="62" t="s">
        <v>294</v>
      </c>
      <c r="D635" s="62" t="s">
        <v>336</v>
      </c>
    </row>
    <row r="636" spans="1:5">
      <c r="A636" s="72"/>
      <c r="B636" s="131"/>
      <c r="C636" s="62" t="s">
        <v>295</v>
      </c>
      <c r="D636" s="62" t="s">
        <v>337</v>
      </c>
    </row>
    <row r="637" spans="1:5">
      <c r="A637" s="72"/>
      <c r="B637" s="131"/>
      <c r="C637" s="62" t="s">
        <v>296</v>
      </c>
      <c r="D637" s="62" t="s">
        <v>338</v>
      </c>
    </row>
    <row r="638" spans="1:5">
      <c r="A638" s="72"/>
      <c r="B638" s="131"/>
      <c r="C638" s="62" t="s">
        <v>284</v>
      </c>
      <c r="D638" s="62" t="s">
        <v>292</v>
      </c>
    </row>
    <row r="639" spans="1:5">
      <c r="A639" s="72"/>
      <c r="B639" s="131"/>
      <c r="C639" s="62" t="s">
        <v>285</v>
      </c>
      <c r="D639" s="62" t="s">
        <v>293</v>
      </c>
    </row>
    <row r="640" spans="1:5">
      <c r="A640" s="72"/>
      <c r="B640" s="131"/>
      <c r="C640" s="62" t="s">
        <v>601</v>
      </c>
      <c r="D640" s="62" t="s">
        <v>602</v>
      </c>
    </row>
    <row r="641" spans="1:4">
      <c r="A641" s="72"/>
      <c r="B641" s="131"/>
      <c r="C641" s="62" t="s">
        <v>287</v>
      </c>
      <c r="D641" s="62" t="s">
        <v>287</v>
      </c>
    </row>
    <row r="642" spans="1:4">
      <c r="A642" s="72"/>
      <c r="B642" s="131"/>
      <c r="C642" s="62" t="s">
        <v>102</v>
      </c>
      <c r="D642" s="62"/>
    </row>
    <row r="643" spans="1:4">
      <c r="A643" s="79"/>
      <c r="B643" s="79" t="s">
        <v>288</v>
      </c>
      <c r="C643" s="65" t="s">
        <v>447</v>
      </c>
      <c r="D643" s="65" t="s">
        <v>448</v>
      </c>
    </row>
    <row r="644" spans="1:4">
      <c r="A644" s="80"/>
      <c r="B644" s="80"/>
      <c r="C644" s="65" t="s">
        <v>450</v>
      </c>
      <c r="D644" s="65" t="s">
        <v>449</v>
      </c>
    </row>
    <row r="645" spans="1:4">
      <c r="A645" s="80"/>
      <c r="B645" s="80"/>
      <c r="C645" s="65" t="s">
        <v>452</v>
      </c>
      <c r="D645" s="65" t="s">
        <v>451</v>
      </c>
    </row>
    <row r="646" spans="1:4">
      <c r="A646" s="80"/>
      <c r="B646" s="80"/>
      <c r="C646" s="65" t="s">
        <v>454</v>
      </c>
      <c r="D646" s="65" t="s">
        <v>453</v>
      </c>
    </row>
    <row r="647" spans="1:4">
      <c r="A647" s="80"/>
      <c r="B647" s="80"/>
      <c r="C647" s="65" t="s">
        <v>941</v>
      </c>
      <c r="D647" s="65"/>
    </row>
    <row r="648" spans="1:4">
      <c r="A648" s="81"/>
      <c r="B648" s="81"/>
      <c r="C648" s="65" t="s">
        <v>102</v>
      </c>
      <c r="D648" s="65"/>
    </row>
    <row r="649" spans="1:4">
      <c r="A649" s="72"/>
      <c r="B649" s="131" t="s">
        <v>917</v>
      </c>
      <c r="C649" s="62" t="s">
        <v>302</v>
      </c>
      <c r="D649" s="62"/>
    </row>
    <row r="650" spans="1:4">
      <c r="A650" s="72"/>
      <c r="B650" s="131"/>
      <c r="C650" s="62" t="s">
        <v>303</v>
      </c>
      <c r="D650" s="62"/>
    </row>
    <row r="651" spans="1:4">
      <c r="A651" s="72"/>
      <c r="B651" s="131"/>
      <c r="C651" s="62" t="s">
        <v>775</v>
      </c>
      <c r="D651" s="62"/>
    </row>
    <row r="652" spans="1:4">
      <c r="A652" s="72"/>
      <c r="B652" s="131"/>
      <c r="C652" s="62" t="s">
        <v>301</v>
      </c>
      <c r="D652" s="62"/>
    </row>
    <row r="653" spans="1:4">
      <c r="A653" s="72"/>
      <c r="B653" s="131"/>
      <c r="C653" s="62" t="s">
        <v>102</v>
      </c>
      <c r="D653" s="62"/>
    </row>
    <row r="654" spans="1:4">
      <c r="A654" s="79"/>
      <c r="B654" s="79" t="s">
        <v>372</v>
      </c>
      <c r="C654" s="65" t="s">
        <v>304</v>
      </c>
      <c r="D654" s="65"/>
    </row>
    <row r="655" spans="1:4">
      <c r="A655" s="80"/>
      <c r="B655" s="80"/>
      <c r="C655" s="65" t="s">
        <v>305</v>
      </c>
      <c r="D655" s="65"/>
    </row>
    <row r="656" spans="1:4">
      <c r="A656" s="72"/>
      <c r="B656" s="131" t="s">
        <v>26</v>
      </c>
      <c r="C656" s="62" t="s">
        <v>17</v>
      </c>
      <c r="D656" s="62"/>
    </row>
    <row r="657" spans="1:4">
      <c r="A657" s="72"/>
      <c r="B657" s="131"/>
      <c r="C657" s="62" t="s">
        <v>27</v>
      </c>
      <c r="D657" s="62"/>
    </row>
    <row r="658" spans="1:4">
      <c r="A658" s="79"/>
      <c r="B658" s="79" t="s">
        <v>612</v>
      </c>
      <c r="C658" s="65" t="s">
        <v>356</v>
      </c>
      <c r="D658" s="65"/>
    </row>
    <row r="659" spans="1:4">
      <c r="A659" s="80"/>
      <c r="B659" s="80"/>
      <c r="C659" s="65" t="s">
        <v>357</v>
      </c>
      <c r="D659" s="65"/>
    </row>
    <row r="660" spans="1:4">
      <c r="A660" s="80"/>
      <c r="B660" s="80"/>
      <c r="C660" s="65" t="s">
        <v>358</v>
      </c>
      <c r="D660" s="65"/>
    </row>
    <row r="661" spans="1:4">
      <c r="A661" s="80"/>
      <c r="B661" s="80"/>
      <c r="C661" s="65" t="s">
        <v>359</v>
      </c>
      <c r="D661" s="65"/>
    </row>
    <row r="662" spans="1:4">
      <c r="A662" s="80"/>
      <c r="B662" s="80"/>
      <c r="C662" s="65" t="s">
        <v>360</v>
      </c>
      <c r="D662" s="65"/>
    </row>
    <row r="663" spans="1:4">
      <c r="A663" s="80"/>
      <c r="B663" s="80"/>
      <c r="C663" s="65" t="s">
        <v>361</v>
      </c>
      <c r="D663" s="65"/>
    </row>
    <row r="664" spans="1:4">
      <c r="A664" s="80"/>
      <c r="B664" s="80"/>
      <c r="C664" s="65" t="s">
        <v>102</v>
      </c>
      <c r="D664" s="65"/>
    </row>
    <row r="665" spans="1:4">
      <c r="A665" s="81"/>
      <c r="B665" s="81"/>
      <c r="C665" s="65" t="s">
        <v>362</v>
      </c>
      <c r="D665" s="65"/>
    </row>
    <row r="666" spans="1:4">
      <c r="A666" s="72"/>
      <c r="B666" s="131" t="s">
        <v>308</v>
      </c>
      <c r="C666" s="62" t="s">
        <v>363</v>
      </c>
      <c r="D666" s="62"/>
    </row>
    <row r="667" spans="1:4">
      <c r="A667" s="72"/>
      <c r="B667" s="131"/>
      <c r="C667" s="62" t="s">
        <v>370</v>
      </c>
      <c r="D667" s="62"/>
    </row>
    <row r="668" spans="1:4">
      <c r="A668" s="79"/>
      <c r="B668" s="79" t="s">
        <v>309</v>
      </c>
      <c r="C668" s="65" t="s">
        <v>685</v>
      </c>
      <c r="D668" s="65"/>
    </row>
    <row r="669" spans="1:4">
      <c r="A669" s="80"/>
      <c r="B669" s="80"/>
      <c r="C669" s="65" t="s">
        <v>686</v>
      </c>
      <c r="D669" s="65"/>
    </row>
    <row r="670" spans="1:4">
      <c r="A670" s="80"/>
      <c r="B670" s="80"/>
      <c r="C670" s="65" t="s">
        <v>319</v>
      </c>
      <c r="D670" s="65"/>
    </row>
    <row r="671" spans="1:4">
      <c r="A671" s="80"/>
      <c r="B671" s="80"/>
      <c r="C671" s="65" t="s">
        <v>324</v>
      </c>
      <c r="D671" s="65"/>
    </row>
    <row r="672" spans="1:4">
      <c r="A672" s="80"/>
      <c r="B672" s="80"/>
      <c r="C672" s="65" t="s">
        <v>321</v>
      </c>
      <c r="D672" s="65"/>
    </row>
    <row r="673" spans="1:4">
      <c r="A673" s="80"/>
      <c r="B673" s="80"/>
      <c r="C673" s="65" t="s">
        <v>320</v>
      </c>
      <c r="D673" s="65"/>
    </row>
    <row r="674" spans="1:4">
      <c r="A674" s="80"/>
      <c r="B674" s="80"/>
      <c r="C674" s="65" t="s">
        <v>325</v>
      </c>
      <c r="D674" s="65"/>
    </row>
    <row r="675" spans="1:4">
      <c r="A675" s="80"/>
      <c r="B675" s="80"/>
      <c r="C675" s="65" t="s">
        <v>322</v>
      </c>
      <c r="D675" s="65"/>
    </row>
    <row r="676" spans="1:4">
      <c r="A676" s="80"/>
      <c r="B676" s="80"/>
      <c r="C676" s="65" t="s">
        <v>443</v>
      </c>
      <c r="D676" s="65"/>
    </row>
    <row r="677" spans="1:4">
      <c r="A677" s="80"/>
      <c r="B677" s="80"/>
      <c r="C677" s="65" t="s">
        <v>323</v>
      </c>
      <c r="D677" s="65"/>
    </row>
    <row r="678" spans="1:4">
      <c r="A678" s="80"/>
      <c r="B678" s="80"/>
      <c r="C678" s="65" t="s">
        <v>130</v>
      </c>
      <c r="D678" s="65"/>
    </row>
    <row r="679" spans="1:4">
      <c r="A679" s="81"/>
      <c r="B679" s="81"/>
      <c r="C679" s="65" t="s">
        <v>362</v>
      </c>
      <c r="D679" s="65"/>
    </row>
    <row r="680" spans="1:4">
      <c r="A680" s="101"/>
      <c r="B680" s="101" t="s">
        <v>310</v>
      </c>
      <c r="C680" s="62" t="s">
        <v>356</v>
      </c>
      <c r="D680" s="62"/>
    </row>
    <row r="681" spans="1:4">
      <c r="A681" s="103"/>
      <c r="B681" s="103"/>
      <c r="C681" s="62" t="s">
        <v>357</v>
      </c>
      <c r="D681" s="62"/>
    </row>
    <row r="682" spans="1:4">
      <c r="A682" s="103"/>
      <c r="B682" s="103"/>
      <c r="C682" s="62" t="s">
        <v>358</v>
      </c>
      <c r="D682" s="62"/>
    </row>
    <row r="683" spans="1:4">
      <c r="A683" s="103"/>
      <c r="B683" s="103"/>
      <c r="C683" s="62" t="s">
        <v>359</v>
      </c>
      <c r="D683" s="62"/>
    </row>
    <row r="684" spans="1:4">
      <c r="A684" s="103"/>
      <c r="B684" s="103"/>
      <c r="C684" s="62" t="s">
        <v>360</v>
      </c>
      <c r="D684" s="62"/>
    </row>
    <row r="685" spans="1:4">
      <c r="A685" s="103"/>
      <c r="B685" s="103"/>
      <c r="C685" s="62" t="s">
        <v>361</v>
      </c>
      <c r="D685" s="62"/>
    </row>
    <row r="686" spans="1:4">
      <c r="A686" s="103"/>
      <c r="B686" s="103"/>
      <c r="C686" s="62" t="s">
        <v>102</v>
      </c>
      <c r="D686" s="62"/>
    </row>
    <row r="687" spans="1:4">
      <c r="A687" s="103"/>
      <c r="B687" s="103"/>
      <c r="C687" s="62" t="s">
        <v>362</v>
      </c>
      <c r="D687" s="62"/>
    </row>
    <row r="688" spans="1:4">
      <c r="A688" s="79"/>
      <c r="B688" s="76" t="s">
        <v>369</v>
      </c>
      <c r="C688" s="65" t="s">
        <v>339</v>
      </c>
      <c r="D688" s="65"/>
    </row>
    <row r="689" spans="1:4">
      <c r="A689" s="80"/>
      <c r="B689" s="78"/>
      <c r="C689" s="65" t="s">
        <v>340</v>
      </c>
      <c r="D689" s="65"/>
    </row>
    <row r="690" spans="1:4">
      <c r="A690" s="101"/>
      <c r="B690" s="101" t="s">
        <v>737</v>
      </c>
      <c r="C690" s="62" t="s">
        <v>341</v>
      </c>
      <c r="D690" s="62"/>
    </row>
    <row r="691" spans="1:4">
      <c r="A691" s="103"/>
      <c r="B691" s="103"/>
      <c r="C691" s="62" t="s">
        <v>342</v>
      </c>
      <c r="D691" s="62"/>
    </row>
    <row r="692" spans="1:4">
      <c r="A692" s="79"/>
      <c r="B692" s="79" t="s">
        <v>343</v>
      </c>
      <c r="C692" s="65" t="s">
        <v>398</v>
      </c>
      <c r="D692" s="65"/>
    </row>
    <row r="693" spans="1:4">
      <c r="A693" s="80"/>
      <c r="B693" s="80"/>
      <c r="C693" s="65" t="s">
        <v>381</v>
      </c>
      <c r="D693" s="65"/>
    </row>
    <row r="694" spans="1:4">
      <c r="A694" s="80"/>
      <c r="B694" s="80"/>
      <c r="C694" s="65" t="s">
        <v>376</v>
      </c>
      <c r="D694" s="65"/>
    </row>
    <row r="695" spans="1:4">
      <c r="A695" s="80"/>
      <c r="B695" s="80"/>
      <c r="C695" s="65" t="s">
        <v>333</v>
      </c>
      <c r="D695" s="65"/>
    </row>
    <row r="696" spans="1:4">
      <c r="A696" s="80"/>
      <c r="B696" s="80"/>
      <c r="C696" s="65" t="s">
        <v>73</v>
      </c>
      <c r="D696" s="65"/>
    </row>
    <row r="697" spans="1:4">
      <c r="A697" s="80"/>
      <c r="B697" s="80"/>
      <c r="C697" s="65" t="s">
        <v>9</v>
      </c>
      <c r="D697" s="65"/>
    </row>
    <row r="698" spans="1:4">
      <c r="A698" s="80"/>
      <c r="B698" s="80"/>
      <c r="C698" s="65" t="s">
        <v>344</v>
      </c>
      <c r="D698" s="65"/>
    </row>
    <row r="699" spans="1:4">
      <c r="A699" s="80"/>
      <c r="B699" s="80"/>
      <c r="C699" s="65" t="s">
        <v>332</v>
      </c>
      <c r="D699" s="65"/>
    </row>
    <row r="700" spans="1:4">
      <c r="A700" s="80"/>
      <c r="B700" s="80"/>
      <c r="C700" s="65" t="s">
        <v>102</v>
      </c>
      <c r="D700" s="65"/>
    </row>
    <row r="701" spans="1:4">
      <c r="A701" s="101"/>
      <c r="B701" s="101" t="s">
        <v>463</v>
      </c>
      <c r="C701" s="62" t="s">
        <v>414</v>
      </c>
      <c r="D701" s="62"/>
    </row>
    <row r="702" spans="1:4">
      <c r="A702" s="103"/>
      <c r="B702" s="103"/>
      <c r="C702" s="62" t="s">
        <v>262</v>
      </c>
      <c r="D702" s="62"/>
    </row>
    <row r="703" spans="1:4">
      <c r="A703" s="103"/>
      <c r="B703" s="103"/>
      <c r="C703" s="62" t="s">
        <v>172</v>
      </c>
      <c r="D703" s="62"/>
    </row>
    <row r="704" spans="1:4">
      <c r="A704" s="103"/>
      <c r="B704" s="103"/>
      <c r="C704" s="62" t="s">
        <v>637</v>
      </c>
      <c r="D704" s="62"/>
    </row>
    <row r="705" spans="1:5">
      <c r="A705" s="103"/>
      <c r="B705" s="103"/>
      <c r="C705" s="62" t="s">
        <v>156</v>
      </c>
      <c r="D705" s="62"/>
    </row>
    <row r="706" spans="1:5">
      <c r="A706" s="103"/>
      <c r="B706" s="103"/>
      <c r="C706" s="62" t="s">
        <v>631</v>
      </c>
      <c r="D706" s="62"/>
    </row>
    <row r="707" spans="1:5">
      <c r="A707" s="103"/>
      <c r="B707" s="103"/>
      <c r="C707" s="62" t="s">
        <v>633</v>
      </c>
      <c r="D707" s="62"/>
    </row>
    <row r="708" spans="1:5">
      <c r="A708" s="103"/>
      <c r="B708" s="103"/>
      <c r="C708" s="62" t="s">
        <v>66</v>
      </c>
      <c r="D708" s="62"/>
    </row>
    <row r="709" spans="1:5">
      <c r="A709" s="103"/>
      <c r="B709" s="103"/>
      <c r="C709" s="62" t="s">
        <v>269</v>
      </c>
      <c r="D709" s="62"/>
    </row>
    <row r="710" spans="1:5">
      <c r="A710" s="103"/>
      <c r="B710" s="103"/>
      <c r="C710" s="62" t="s">
        <v>638</v>
      </c>
      <c r="D710" s="62"/>
    </row>
    <row r="711" spans="1:5">
      <c r="A711" s="103"/>
      <c r="B711" s="103"/>
      <c r="C711" s="62" t="s">
        <v>140</v>
      </c>
      <c r="D711" s="62"/>
    </row>
    <row r="712" spans="1:5">
      <c r="A712" s="103"/>
      <c r="B712" s="103"/>
      <c r="C712" s="62" t="s">
        <v>256</v>
      </c>
      <c r="D712" s="62"/>
    </row>
    <row r="713" spans="1:5">
      <c r="A713" s="103"/>
      <c r="B713" s="103"/>
      <c r="C713" s="62" t="s">
        <v>122</v>
      </c>
      <c r="D713" s="62"/>
    </row>
    <row r="714" spans="1:5">
      <c r="A714" s="103"/>
      <c r="B714" s="103"/>
      <c r="C714" s="62" t="s">
        <v>270</v>
      </c>
      <c r="D714" s="62"/>
    </row>
    <row r="715" spans="1:5">
      <c r="A715" s="103"/>
      <c r="B715" s="103"/>
      <c r="C715" s="62" t="s">
        <v>692</v>
      </c>
      <c r="D715" s="62"/>
    </row>
    <row r="716" spans="1:5">
      <c r="A716" s="103"/>
      <c r="B716" s="103"/>
      <c r="C716" s="62" t="s">
        <v>1152</v>
      </c>
      <c r="D716" s="62" t="s">
        <v>639</v>
      </c>
      <c r="E716" s="18" t="s">
        <v>1182</v>
      </c>
    </row>
    <row r="717" spans="1:5">
      <c r="A717" s="103"/>
      <c r="B717" s="103"/>
      <c r="C717" s="62" t="s">
        <v>267</v>
      </c>
      <c r="D717" s="62"/>
    </row>
    <row r="718" spans="1:5">
      <c r="A718" s="103"/>
      <c r="B718" s="103"/>
      <c r="C718" s="62" t="s">
        <v>264</v>
      </c>
      <c r="D718" s="62"/>
    </row>
    <row r="719" spans="1:5">
      <c r="A719" s="103"/>
      <c r="B719" s="103"/>
      <c r="C719" s="62" t="s">
        <v>265</v>
      </c>
      <c r="D719" s="62"/>
    </row>
    <row r="720" spans="1:5">
      <c r="A720" s="103"/>
      <c r="B720" s="103"/>
      <c r="C720" s="62" t="s">
        <v>167</v>
      </c>
      <c r="D720" s="62"/>
    </row>
    <row r="721" spans="1:4">
      <c r="A721" s="103"/>
      <c r="B721" s="103"/>
      <c r="C721" s="62" t="s">
        <v>254</v>
      </c>
      <c r="D721" s="62"/>
    </row>
    <row r="722" spans="1:4">
      <c r="A722" s="103"/>
      <c r="B722" s="103"/>
      <c r="C722" s="62" t="s">
        <v>261</v>
      </c>
      <c r="D722" s="62"/>
    </row>
    <row r="723" spans="1:4">
      <c r="A723" s="103"/>
      <c r="B723" s="103"/>
      <c r="C723" s="62" t="s">
        <v>71</v>
      </c>
      <c r="D723" s="62"/>
    </row>
    <row r="724" spans="1:4">
      <c r="A724" s="103"/>
      <c r="B724" s="103"/>
      <c r="C724" s="62" t="s">
        <v>259</v>
      </c>
      <c r="D724" s="62"/>
    </row>
    <row r="725" spans="1:4">
      <c r="A725" s="103"/>
      <c r="B725" s="103"/>
      <c r="C725" s="62" t="s">
        <v>75</v>
      </c>
      <c r="D725" s="62"/>
    </row>
    <row r="726" spans="1:4">
      <c r="A726" s="103"/>
      <c r="B726" s="103"/>
      <c r="C726" s="62" t="s">
        <v>263</v>
      </c>
      <c r="D726" s="62"/>
    </row>
    <row r="727" spans="1:4">
      <c r="A727" s="103"/>
      <c r="B727" s="103"/>
      <c r="C727" s="62" t="s">
        <v>635</v>
      </c>
      <c r="D727" s="62"/>
    </row>
    <row r="728" spans="1:4">
      <c r="A728" s="103"/>
      <c r="B728" s="103"/>
      <c r="C728" s="62" t="s">
        <v>636</v>
      </c>
      <c r="D728" s="62"/>
    </row>
    <row r="729" spans="1:4">
      <c r="A729" s="103"/>
      <c r="B729" s="103"/>
      <c r="C729" s="62" t="s">
        <v>266</v>
      </c>
      <c r="D729" s="62"/>
    </row>
    <row r="730" spans="1:4">
      <c r="A730" s="103"/>
      <c r="B730" s="103"/>
      <c r="C730" s="62" t="s">
        <v>85</v>
      </c>
      <c r="D730" s="62"/>
    </row>
    <row r="731" spans="1:4">
      <c r="A731" s="103"/>
      <c r="B731" s="103"/>
      <c r="C731" s="62" t="s">
        <v>632</v>
      </c>
      <c r="D731" s="62"/>
    </row>
    <row r="732" spans="1:4">
      <c r="A732" s="103"/>
      <c r="B732" s="103"/>
      <c r="C732" s="62" t="s">
        <v>630</v>
      </c>
      <c r="D732" s="62"/>
    </row>
    <row r="733" spans="1:4">
      <c r="A733" s="103"/>
      <c r="B733" s="103"/>
      <c r="C733" s="62" t="s">
        <v>640</v>
      </c>
      <c r="D733" s="62"/>
    </row>
    <row r="734" spans="1:4">
      <c r="A734" s="103"/>
      <c r="B734" s="103"/>
      <c r="C734" s="62" t="s">
        <v>255</v>
      </c>
      <c r="D734" s="62"/>
    </row>
    <row r="735" spans="1:4">
      <c r="A735" s="103"/>
      <c r="B735" s="103"/>
      <c r="C735" s="62" t="s">
        <v>722</v>
      </c>
      <c r="D735" s="62"/>
    </row>
    <row r="736" spans="1:4">
      <c r="A736" s="103"/>
      <c r="B736" s="103"/>
      <c r="C736" s="62" t="s">
        <v>34</v>
      </c>
      <c r="D736" s="62"/>
    </row>
    <row r="737" spans="1:4">
      <c r="A737" s="103"/>
      <c r="B737" s="103"/>
      <c r="C737" s="62" t="s">
        <v>629</v>
      </c>
      <c r="D737" s="62"/>
    </row>
    <row r="738" spans="1:4">
      <c r="A738" s="103"/>
      <c r="B738" s="103"/>
      <c r="C738" s="62" t="s">
        <v>268</v>
      </c>
      <c r="D738" s="62"/>
    </row>
    <row r="739" spans="1:4">
      <c r="A739" s="103"/>
      <c r="B739" s="103"/>
      <c r="C739" s="62" t="s">
        <v>634</v>
      </c>
      <c r="D739" s="62"/>
    </row>
    <row r="740" spans="1:4">
      <c r="A740" s="103"/>
      <c r="B740" s="103"/>
      <c r="C740" s="62" t="s">
        <v>252</v>
      </c>
      <c r="D740" s="62"/>
    </row>
    <row r="741" spans="1:4">
      <c r="A741" s="103"/>
      <c r="B741" s="103"/>
      <c r="C741" s="62" t="s">
        <v>258</v>
      </c>
      <c r="D741" s="62"/>
    </row>
    <row r="742" spans="1:4">
      <c r="A742" s="103"/>
      <c r="B742" s="103"/>
      <c r="C742" s="62" t="s">
        <v>257</v>
      </c>
      <c r="D742" s="62"/>
    </row>
    <row r="743" spans="1:4">
      <c r="A743" s="103"/>
      <c r="B743" s="103"/>
      <c r="C743" s="62" t="s">
        <v>174</v>
      </c>
      <c r="D743" s="62"/>
    </row>
    <row r="744" spans="1:4">
      <c r="A744" s="103"/>
      <c r="B744" s="103"/>
      <c r="C744" s="62" t="s">
        <v>253</v>
      </c>
      <c r="D744" s="62"/>
    </row>
    <row r="745" spans="1:4">
      <c r="A745" s="103"/>
      <c r="B745" s="103"/>
      <c r="C745" s="62" t="s">
        <v>169</v>
      </c>
      <c r="D745" s="62"/>
    </row>
    <row r="746" spans="1:4">
      <c r="A746" s="103"/>
      <c r="B746" s="103"/>
      <c r="C746" s="62" t="s">
        <v>170</v>
      </c>
      <c r="D746" s="62"/>
    </row>
    <row r="747" spans="1:4">
      <c r="A747" s="103"/>
      <c r="B747" s="103"/>
      <c r="C747" s="62" t="s">
        <v>165</v>
      </c>
      <c r="D747" s="62"/>
    </row>
    <row r="748" spans="1:4">
      <c r="A748" s="103"/>
      <c r="B748" s="103"/>
      <c r="C748" s="62" t="s">
        <v>260</v>
      </c>
      <c r="D748" s="62"/>
    </row>
    <row r="749" spans="1:4">
      <c r="A749" s="103"/>
      <c r="B749" s="103"/>
      <c r="C749" s="62" t="s">
        <v>163</v>
      </c>
      <c r="D749" s="62"/>
    </row>
    <row r="750" spans="1:4">
      <c r="A750" s="103"/>
      <c r="B750" s="103"/>
      <c r="C750" s="62" t="s">
        <v>53</v>
      </c>
      <c r="D750" s="62"/>
    </row>
    <row r="751" spans="1:4">
      <c r="A751" s="103"/>
      <c r="B751" s="103"/>
      <c r="C751" s="62" t="s">
        <v>59</v>
      </c>
      <c r="D751" s="62"/>
    </row>
    <row r="752" spans="1:4">
      <c r="A752" s="103"/>
      <c r="B752" s="103"/>
      <c r="C752" s="62" t="s">
        <v>67</v>
      </c>
      <c r="D752" s="62"/>
    </row>
    <row r="753" spans="1:4">
      <c r="A753" s="103"/>
      <c r="B753" s="103"/>
      <c r="C753" s="62" t="s">
        <v>74</v>
      </c>
      <c r="D753" s="62"/>
    </row>
    <row r="754" spans="1:4">
      <c r="A754" s="103"/>
      <c r="B754" s="103"/>
      <c r="C754" s="62" t="s">
        <v>81</v>
      </c>
      <c r="D754" s="62"/>
    </row>
    <row r="755" spans="1:4">
      <c r="A755" s="103"/>
      <c r="B755" s="103"/>
      <c r="C755" s="62" t="s">
        <v>929</v>
      </c>
      <c r="D755" s="62"/>
    </row>
    <row r="756" spans="1:4">
      <c r="A756" s="103"/>
      <c r="B756" s="103"/>
      <c r="C756" s="62" t="s">
        <v>92</v>
      </c>
      <c r="D756" s="62"/>
    </row>
    <row r="757" spans="1:4">
      <c r="A757" s="103"/>
      <c r="B757" s="103"/>
      <c r="C757" s="62" t="s">
        <v>960</v>
      </c>
      <c r="D757" s="62"/>
    </row>
    <row r="758" spans="1:4">
      <c r="A758" s="103"/>
      <c r="B758" s="103"/>
      <c r="C758" s="62" t="s">
        <v>961</v>
      </c>
      <c r="D758" s="62"/>
    </row>
    <row r="759" spans="1:4">
      <c r="A759" s="103"/>
      <c r="B759" s="103"/>
      <c r="C759" s="62" t="s">
        <v>104</v>
      </c>
      <c r="D759" s="62"/>
    </row>
    <row r="760" spans="1:4">
      <c r="A760" s="103"/>
      <c r="B760" s="103"/>
      <c r="C760" s="62" t="s">
        <v>109</v>
      </c>
      <c r="D760" s="62"/>
    </row>
    <row r="761" spans="1:4">
      <c r="A761" s="103"/>
      <c r="B761" s="103"/>
      <c r="C761" s="62" t="s">
        <v>111</v>
      </c>
      <c r="D761" s="62"/>
    </row>
    <row r="762" spans="1:4">
      <c r="A762" s="103"/>
      <c r="B762" s="103"/>
      <c r="C762" s="62" t="s">
        <v>114</v>
      </c>
      <c r="D762" s="62"/>
    </row>
    <row r="763" spans="1:4">
      <c r="A763" s="103"/>
      <c r="B763" s="103"/>
      <c r="C763" s="62" t="s">
        <v>117</v>
      </c>
      <c r="D763" s="62"/>
    </row>
    <row r="764" spans="1:4">
      <c r="A764" s="103"/>
      <c r="B764" s="103"/>
      <c r="C764" s="62" t="s">
        <v>120</v>
      </c>
      <c r="D764" s="62"/>
    </row>
    <row r="765" spans="1:4">
      <c r="A765" s="103"/>
      <c r="B765" s="103"/>
      <c r="C765" s="62" t="s">
        <v>123</v>
      </c>
      <c r="D765" s="62"/>
    </row>
    <row r="766" spans="1:4">
      <c r="A766" s="103"/>
      <c r="B766" s="103"/>
      <c r="C766" s="62" t="s">
        <v>125</v>
      </c>
      <c r="D766" s="62"/>
    </row>
    <row r="767" spans="1:4">
      <c r="A767" s="103"/>
      <c r="B767" s="103"/>
      <c r="C767" s="62" t="s">
        <v>314</v>
      </c>
      <c r="D767" s="62"/>
    </row>
    <row r="768" spans="1:4">
      <c r="A768" s="103"/>
      <c r="B768" s="103"/>
      <c r="C768" s="62" t="s">
        <v>128</v>
      </c>
      <c r="D768" s="62"/>
    </row>
    <row r="769" spans="1:5">
      <c r="A769" s="103"/>
      <c r="B769" s="103"/>
      <c r="C769" s="62" t="s">
        <v>131</v>
      </c>
      <c r="D769" s="62"/>
    </row>
    <row r="770" spans="1:5">
      <c r="A770" s="103"/>
      <c r="B770" s="103"/>
      <c r="C770" s="62" t="s">
        <v>132</v>
      </c>
      <c r="D770" s="62"/>
    </row>
    <row r="771" spans="1:5">
      <c r="A771" s="103"/>
      <c r="B771" s="103"/>
      <c r="C771" s="62" t="s">
        <v>134</v>
      </c>
      <c r="D771" s="62"/>
    </row>
    <row r="772" spans="1:5">
      <c r="A772" s="103"/>
      <c r="B772" s="103"/>
      <c r="C772" s="62" t="s">
        <v>136</v>
      </c>
      <c r="D772" s="62"/>
    </row>
    <row r="773" spans="1:5">
      <c r="A773" s="103"/>
      <c r="B773" s="103"/>
      <c r="C773" s="62" t="s">
        <v>138</v>
      </c>
      <c r="D773" s="62"/>
    </row>
    <row r="774" spans="1:5">
      <c r="A774" s="103"/>
      <c r="B774" s="103"/>
      <c r="C774" s="62" t="s">
        <v>141</v>
      </c>
      <c r="D774" s="62"/>
    </row>
    <row r="775" spans="1:5">
      <c r="A775" s="103"/>
      <c r="B775" s="103"/>
      <c r="C775" s="62" t="s">
        <v>143</v>
      </c>
      <c r="D775" s="62"/>
    </row>
    <row r="776" spans="1:5">
      <c r="A776" s="103"/>
      <c r="B776" s="103"/>
      <c r="C776" s="62" t="s">
        <v>315</v>
      </c>
      <c r="D776" s="62"/>
    </row>
    <row r="777" spans="1:5">
      <c r="A777" s="103"/>
      <c r="B777" s="103"/>
      <c r="C777" s="62" t="s">
        <v>145</v>
      </c>
      <c r="D777" s="62"/>
    </row>
    <row r="778" spans="1:5">
      <c r="A778" s="103"/>
      <c r="B778" s="103"/>
      <c r="C778" s="62" t="s">
        <v>147</v>
      </c>
      <c r="D778" s="62"/>
    </row>
    <row r="779" spans="1:5">
      <c r="A779" s="103"/>
      <c r="B779" s="103"/>
      <c r="C779" s="62" t="s">
        <v>149</v>
      </c>
      <c r="D779" s="62"/>
    </row>
    <row r="780" spans="1:5">
      <c r="A780" s="103"/>
      <c r="B780" s="103"/>
      <c r="C780" s="62" t="s">
        <v>151</v>
      </c>
      <c r="D780" s="62"/>
    </row>
    <row r="781" spans="1:5">
      <c r="A781" s="103"/>
      <c r="B781" s="103"/>
      <c r="C781" s="62" t="s">
        <v>153</v>
      </c>
      <c r="D781" s="62"/>
    </row>
    <row r="782" spans="1:5">
      <c r="A782" s="103"/>
      <c r="B782" s="103"/>
      <c r="C782" s="62" t="s">
        <v>1124</v>
      </c>
      <c r="D782" s="62"/>
      <c r="E782" s="18" t="s">
        <v>1182</v>
      </c>
    </row>
    <row r="783" spans="1:5">
      <c r="A783" s="103"/>
      <c r="B783" s="103"/>
      <c r="C783" s="62" t="s">
        <v>1123</v>
      </c>
      <c r="D783" s="62"/>
      <c r="E783" s="18" t="s">
        <v>1182</v>
      </c>
    </row>
    <row r="784" spans="1:5">
      <c r="A784" s="103"/>
      <c r="B784" s="103"/>
      <c r="C784" s="62" t="s">
        <v>954</v>
      </c>
      <c r="D784" s="62"/>
      <c r="E784" s="18" t="s">
        <v>1182</v>
      </c>
    </row>
    <row r="785" spans="1:5">
      <c r="A785" s="103"/>
      <c r="B785" s="103"/>
      <c r="C785" s="62" t="s">
        <v>157</v>
      </c>
      <c r="D785" s="62"/>
    </row>
    <row r="786" spans="1:5">
      <c r="A786" s="103"/>
      <c r="B786" s="103"/>
      <c r="C786" s="62" t="s">
        <v>158</v>
      </c>
      <c r="D786" s="62"/>
    </row>
    <row r="787" spans="1:5">
      <c r="A787" s="103"/>
      <c r="B787" s="103"/>
      <c r="C787" s="62" t="s">
        <v>159</v>
      </c>
      <c r="D787" s="62"/>
    </row>
    <row r="788" spans="1:5">
      <c r="A788" s="103"/>
      <c r="B788" s="103"/>
      <c r="C788" s="62" t="s">
        <v>160</v>
      </c>
      <c r="D788" s="62"/>
    </row>
    <row r="789" spans="1:5">
      <c r="A789" s="103"/>
      <c r="B789" s="103"/>
      <c r="C789" s="62" t="s">
        <v>161</v>
      </c>
      <c r="D789" s="62"/>
    </row>
    <row r="790" spans="1:5">
      <c r="A790" s="103"/>
      <c r="B790" s="103"/>
      <c r="C790" s="62" t="s">
        <v>956</v>
      </c>
      <c r="D790" s="62"/>
      <c r="E790" s="18" t="s">
        <v>1182</v>
      </c>
    </row>
    <row r="791" spans="1:5">
      <c r="A791" s="103"/>
      <c r="B791" s="103"/>
      <c r="C791" s="62" t="s">
        <v>164</v>
      </c>
      <c r="D791" s="62"/>
    </row>
    <row r="792" spans="1:5">
      <c r="A792" s="103"/>
      <c r="B792" s="103"/>
      <c r="C792" s="62" t="s">
        <v>166</v>
      </c>
      <c r="D792" s="62"/>
    </row>
    <row r="793" spans="1:5">
      <c r="A793" s="103"/>
      <c r="B793" s="103"/>
      <c r="C793" s="62" t="s">
        <v>168</v>
      </c>
      <c r="D793" s="62"/>
    </row>
    <row r="794" spans="1:5">
      <c r="A794" s="103"/>
      <c r="B794" s="103"/>
      <c r="C794" s="62" t="s">
        <v>171</v>
      </c>
      <c r="D794" s="62"/>
    </row>
    <row r="795" spans="1:5">
      <c r="A795" s="103"/>
      <c r="B795" s="103"/>
      <c r="C795" s="62" t="s">
        <v>173</v>
      </c>
      <c r="D795" s="62"/>
    </row>
    <row r="796" spans="1:5">
      <c r="A796" s="103"/>
      <c r="B796" s="103"/>
      <c r="C796" s="62" t="s">
        <v>175</v>
      </c>
      <c r="D796" s="62"/>
    </row>
    <row r="797" spans="1:5">
      <c r="A797" s="103"/>
      <c r="B797" s="103"/>
      <c r="C797" s="62" t="s">
        <v>177</v>
      </c>
      <c r="D797" s="62"/>
    </row>
    <row r="798" spans="1:5">
      <c r="A798" s="103"/>
      <c r="B798" s="103"/>
      <c r="C798" s="62" t="s">
        <v>178</v>
      </c>
      <c r="D798" s="62"/>
    </row>
    <row r="799" spans="1:5">
      <c r="A799" s="103"/>
      <c r="B799" s="103"/>
      <c r="C799" s="62" t="s">
        <v>179</v>
      </c>
      <c r="D799" s="62"/>
    </row>
    <row r="800" spans="1:5">
      <c r="A800" s="103"/>
      <c r="B800" s="103"/>
      <c r="C800" s="62" t="s">
        <v>180</v>
      </c>
      <c r="D800" s="62"/>
    </row>
    <row r="801" spans="1:5">
      <c r="A801" s="103"/>
      <c r="B801" s="103"/>
      <c r="C801" s="62" t="s">
        <v>181</v>
      </c>
      <c r="D801" s="62"/>
    </row>
    <row r="802" spans="1:5">
      <c r="A802" s="103"/>
      <c r="B802" s="103"/>
      <c r="C802" s="62" t="s">
        <v>182</v>
      </c>
      <c r="D802" s="62"/>
    </row>
    <row r="803" spans="1:5">
      <c r="A803" s="103"/>
      <c r="B803" s="103"/>
      <c r="C803" s="62" t="s">
        <v>183</v>
      </c>
      <c r="D803" s="62"/>
    </row>
    <row r="804" spans="1:5">
      <c r="A804" s="103"/>
      <c r="B804" s="103"/>
      <c r="C804" s="62" t="s">
        <v>510</v>
      </c>
      <c r="D804" s="62"/>
    </row>
    <row r="805" spans="1:5">
      <c r="A805" s="103"/>
      <c r="B805" s="103"/>
      <c r="C805" s="62" t="s">
        <v>184</v>
      </c>
      <c r="D805" s="62"/>
    </row>
    <row r="806" spans="1:5">
      <c r="A806" s="103"/>
      <c r="B806" s="103"/>
      <c r="C806" s="62" t="s">
        <v>185</v>
      </c>
      <c r="D806" s="62"/>
    </row>
    <row r="807" spans="1:5">
      <c r="A807" s="103"/>
      <c r="B807" s="103"/>
      <c r="C807" s="62" t="s">
        <v>186</v>
      </c>
      <c r="D807" s="62"/>
    </row>
    <row r="808" spans="1:5">
      <c r="A808" s="103"/>
      <c r="B808" s="103"/>
      <c r="C808" s="62" t="s">
        <v>187</v>
      </c>
      <c r="D808" s="62"/>
    </row>
    <row r="809" spans="1:5">
      <c r="A809" s="103"/>
      <c r="B809" s="103"/>
      <c r="C809" s="62" t="s">
        <v>955</v>
      </c>
      <c r="D809" s="62"/>
      <c r="E809" s="18" t="s">
        <v>1182</v>
      </c>
    </row>
    <row r="810" spans="1:5">
      <c r="A810" s="103"/>
      <c r="B810" s="103"/>
      <c r="C810" s="62" t="s">
        <v>188</v>
      </c>
      <c r="D810" s="62"/>
    </row>
    <row r="811" spans="1:5">
      <c r="A811" s="103"/>
      <c r="B811" s="103"/>
      <c r="C811" s="62" t="s">
        <v>189</v>
      </c>
      <c r="D811" s="62"/>
    </row>
    <row r="812" spans="1:5">
      <c r="A812" s="103"/>
      <c r="B812" s="103"/>
      <c r="C812" s="62" t="s">
        <v>190</v>
      </c>
      <c r="D812" s="62"/>
    </row>
    <row r="813" spans="1:5">
      <c r="A813" s="103"/>
      <c r="B813" s="103"/>
      <c r="C813" s="62" t="s">
        <v>191</v>
      </c>
      <c r="D813" s="62"/>
    </row>
    <row r="814" spans="1:5">
      <c r="A814" s="103"/>
      <c r="B814" s="103"/>
      <c r="C814" s="62" t="s">
        <v>192</v>
      </c>
      <c r="D814" s="62"/>
    </row>
    <row r="815" spans="1:5">
      <c r="A815" s="103"/>
      <c r="B815" s="103"/>
      <c r="C815" s="62" t="s">
        <v>193</v>
      </c>
      <c r="D815" s="62"/>
    </row>
    <row r="816" spans="1:5">
      <c r="A816" s="103"/>
      <c r="B816" s="103"/>
      <c r="C816" s="62" t="s">
        <v>194</v>
      </c>
      <c r="D816" s="62"/>
    </row>
    <row r="817" spans="1:4">
      <c r="A817" s="103"/>
      <c r="B817" s="103"/>
      <c r="C817" s="62" t="s">
        <v>196</v>
      </c>
      <c r="D817" s="62"/>
    </row>
    <row r="818" spans="1:4">
      <c r="A818" s="103"/>
      <c r="B818" s="103"/>
      <c r="C818" s="62" t="s">
        <v>197</v>
      </c>
      <c r="D818" s="62"/>
    </row>
    <row r="819" spans="1:4">
      <c r="A819" s="103"/>
      <c r="B819" s="103"/>
      <c r="C819" s="62" t="s">
        <v>198</v>
      </c>
      <c r="D819" s="62"/>
    </row>
    <row r="820" spans="1:4">
      <c r="A820" s="103"/>
      <c r="B820" s="103"/>
      <c r="C820" s="62" t="s">
        <v>199</v>
      </c>
      <c r="D820" s="62"/>
    </row>
    <row r="821" spans="1:4">
      <c r="A821" s="103"/>
      <c r="B821" s="103"/>
      <c r="C821" s="62" t="s">
        <v>200</v>
      </c>
      <c r="D821" s="62"/>
    </row>
    <row r="822" spans="1:4">
      <c r="A822" s="103"/>
      <c r="B822" s="103"/>
      <c r="C822" s="62" t="s">
        <v>201</v>
      </c>
      <c r="D822" s="62"/>
    </row>
    <row r="823" spans="1:4">
      <c r="A823" s="103"/>
      <c r="B823" s="103"/>
      <c r="C823" s="62" t="s">
        <v>203</v>
      </c>
      <c r="D823" s="62"/>
    </row>
    <row r="824" spans="1:4">
      <c r="A824" s="103"/>
      <c r="B824" s="103"/>
      <c r="C824" s="62" t="s">
        <v>204</v>
      </c>
      <c r="D824" s="62"/>
    </row>
    <row r="825" spans="1:4">
      <c r="A825" s="103"/>
      <c r="B825" s="103"/>
      <c r="C825" s="62" t="s">
        <v>205</v>
      </c>
      <c r="D825" s="62"/>
    </row>
    <row r="826" spans="1:4">
      <c r="A826" s="103"/>
      <c r="B826" s="103"/>
      <c r="C826" s="62" t="s">
        <v>206</v>
      </c>
      <c r="D826" s="62"/>
    </row>
    <row r="827" spans="1:4">
      <c r="A827" s="103"/>
      <c r="B827" s="103"/>
      <c r="C827" s="62" t="s">
        <v>207</v>
      </c>
      <c r="D827" s="62"/>
    </row>
    <row r="828" spans="1:4">
      <c r="A828" s="103"/>
      <c r="B828" s="103"/>
      <c r="C828" s="62" t="s">
        <v>208</v>
      </c>
      <c r="D828" s="62"/>
    </row>
    <row r="829" spans="1:4">
      <c r="A829" s="103"/>
      <c r="B829" s="103"/>
      <c r="C829" s="62" t="s">
        <v>209</v>
      </c>
      <c r="D829" s="62"/>
    </row>
    <row r="830" spans="1:4">
      <c r="A830" s="103"/>
      <c r="B830" s="103"/>
      <c r="C830" s="62" t="s">
        <v>210</v>
      </c>
      <c r="D830" s="62"/>
    </row>
    <row r="831" spans="1:4">
      <c r="A831" s="103"/>
      <c r="B831" s="103"/>
      <c r="C831" s="62" t="s">
        <v>1176</v>
      </c>
      <c r="D831" s="139" t="s">
        <v>1175</v>
      </c>
    </row>
    <row r="832" spans="1:4">
      <c r="A832" s="103"/>
      <c r="B832" s="103"/>
      <c r="C832" s="62" t="s">
        <v>1177</v>
      </c>
      <c r="D832" s="139" t="s">
        <v>946</v>
      </c>
    </row>
    <row r="833" spans="1:4">
      <c r="A833" s="103"/>
      <c r="B833" s="103"/>
      <c r="C833" s="62" t="s">
        <v>1178</v>
      </c>
      <c r="D833" s="139" t="s">
        <v>946</v>
      </c>
    </row>
    <row r="834" spans="1:4" ht="15">
      <c r="A834" s="103"/>
      <c r="B834" s="103"/>
      <c r="C834" s="62" t="s">
        <v>942</v>
      </c>
      <c r="D834" s="137"/>
    </row>
    <row r="835" spans="1:4">
      <c r="A835" s="103"/>
      <c r="B835" s="103"/>
      <c r="C835" s="62" t="s">
        <v>317</v>
      </c>
      <c r="D835" s="62"/>
    </row>
    <row r="836" spans="1:4">
      <c r="A836" s="103"/>
      <c r="B836" s="103"/>
      <c r="C836" s="62" t="s">
        <v>930</v>
      </c>
      <c r="D836" s="62"/>
    </row>
    <row r="837" spans="1:4">
      <c r="A837" s="103"/>
      <c r="B837" s="103"/>
      <c r="C837" s="62" t="s">
        <v>931</v>
      </c>
      <c r="D837" s="62"/>
    </row>
    <row r="838" spans="1:4">
      <c r="A838" s="103"/>
      <c r="B838" s="103"/>
      <c r="C838" s="62" t="s">
        <v>316</v>
      </c>
      <c r="D838" s="62"/>
    </row>
    <row r="839" spans="1:4">
      <c r="A839" s="103"/>
      <c r="B839" s="103"/>
      <c r="C839" s="62" t="s">
        <v>313</v>
      </c>
      <c r="D839" s="62"/>
    </row>
    <row r="840" spans="1:4">
      <c r="A840" s="103"/>
      <c r="B840" s="103"/>
      <c r="C840" s="62" t="s">
        <v>318</v>
      </c>
      <c r="D840" s="62"/>
    </row>
    <row r="841" spans="1:4">
      <c r="A841" s="103"/>
      <c r="B841" s="103"/>
      <c r="C841" s="62" t="s">
        <v>932</v>
      </c>
      <c r="D841" s="62"/>
    </row>
    <row r="842" spans="1:4">
      <c r="A842" s="103"/>
      <c r="B842" s="103"/>
      <c r="C842" s="62" t="s">
        <v>688</v>
      </c>
      <c r="D842" s="62"/>
    </row>
    <row r="843" spans="1:4">
      <c r="A843" s="103"/>
      <c r="B843" s="103"/>
      <c r="C843" s="62" t="s">
        <v>689</v>
      </c>
      <c r="D843" s="62"/>
    </row>
    <row r="844" spans="1:4">
      <c r="A844" s="103"/>
      <c r="B844" s="103"/>
      <c r="C844" s="62" t="s">
        <v>691</v>
      </c>
      <c r="D844" s="62"/>
    </row>
    <row r="845" spans="1:4">
      <c r="A845" s="103"/>
      <c r="B845" s="103"/>
      <c r="C845" s="62" t="s">
        <v>690</v>
      </c>
      <c r="D845" s="62"/>
    </row>
    <row r="846" spans="1:4">
      <c r="A846" s="103"/>
      <c r="B846" s="103"/>
      <c r="C846" s="62" t="s">
        <v>687</v>
      </c>
      <c r="D846" s="62"/>
    </row>
    <row r="847" spans="1:4">
      <c r="A847" s="103"/>
      <c r="B847" s="103"/>
      <c r="C847" s="62" t="s">
        <v>455</v>
      </c>
      <c r="D847" s="62"/>
    </row>
    <row r="848" spans="1:4">
      <c r="A848" s="103"/>
      <c r="B848" s="103"/>
      <c r="C848" s="62" t="s">
        <v>456</v>
      </c>
      <c r="D848" s="62"/>
    </row>
    <row r="849" spans="1:4">
      <c r="A849" s="103"/>
      <c r="B849" s="103"/>
      <c r="C849" s="62" t="s">
        <v>457</v>
      </c>
      <c r="D849" s="62"/>
    </row>
    <row r="850" spans="1:4">
      <c r="A850" s="103"/>
      <c r="B850" s="103"/>
      <c r="C850" s="62" t="s">
        <v>102</v>
      </c>
      <c r="D850" s="62"/>
    </row>
    <row r="851" spans="1:4">
      <c r="A851" s="76" t="s">
        <v>364</v>
      </c>
      <c r="B851" s="76"/>
      <c r="C851" s="65" t="s">
        <v>55</v>
      </c>
      <c r="D851" s="65"/>
    </row>
    <row r="852" spans="1:4">
      <c r="A852" s="77"/>
      <c r="B852" s="77"/>
      <c r="C852" s="65" t="s">
        <v>62</v>
      </c>
      <c r="D852" s="65"/>
    </row>
    <row r="853" spans="1:4">
      <c r="A853" s="103" t="s">
        <v>31</v>
      </c>
      <c r="B853" s="103" t="s">
        <v>1</v>
      </c>
      <c r="C853" s="62" t="s">
        <v>213</v>
      </c>
      <c r="D853" s="62"/>
    </row>
    <row r="854" spans="1:4">
      <c r="A854" s="103"/>
      <c r="B854" s="103"/>
      <c r="C854" s="62" t="s">
        <v>220</v>
      </c>
      <c r="D854" s="62"/>
    </row>
    <row r="855" spans="1:4">
      <c r="A855" s="103"/>
      <c r="B855" s="103"/>
      <c r="C855" s="62" t="s">
        <v>218</v>
      </c>
      <c r="D855" s="62"/>
    </row>
    <row r="856" spans="1:4">
      <c r="A856" s="103"/>
      <c r="B856" s="103"/>
      <c r="C856" s="62" t="s">
        <v>219</v>
      </c>
      <c r="D856" s="62"/>
    </row>
    <row r="857" spans="1:4">
      <c r="A857" s="103"/>
      <c r="B857" s="103"/>
      <c r="C857" s="62" t="s">
        <v>214</v>
      </c>
      <c r="D857" s="62"/>
    </row>
    <row r="858" spans="1:4">
      <c r="A858" s="103"/>
      <c r="B858" s="103"/>
      <c r="C858" s="62" t="s">
        <v>217</v>
      </c>
      <c r="D858" s="62"/>
    </row>
    <row r="859" spans="1:4">
      <c r="A859" s="103"/>
      <c r="B859" s="103"/>
      <c r="C859" s="62" t="s">
        <v>215</v>
      </c>
      <c r="D859" s="62"/>
    </row>
    <row r="860" spans="1:4">
      <c r="A860" s="103"/>
      <c r="B860" s="103"/>
      <c r="C860" s="62" t="s">
        <v>216</v>
      </c>
      <c r="D860" s="62"/>
    </row>
    <row r="861" spans="1:4">
      <c r="A861" s="103"/>
      <c r="B861" s="103"/>
      <c r="C861" s="62" t="s">
        <v>505</v>
      </c>
      <c r="D861" s="62"/>
    </row>
    <row r="862" spans="1:4">
      <c r="A862" s="76" t="s">
        <v>40</v>
      </c>
      <c r="B862" s="76" t="s">
        <v>1</v>
      </c>
      <c r="C862" s="65" t="s">
        <v>221</v>
      </c>
      <c r="D862" s="65"/>
    </row>
    <row r="863" spans="1:4">
      <c r="A863" s="77"/>
      <c r="B863" s="77"/>
      <c r="C863" s="65" t="s">
        <v>222</v>
      </c>
      <c r="D863" s="65"/>
    </row>
    <row r="864" spans="1:4">
      <c r="A864" s="77"/>
      <c r="B864" s="77"/>
      <c r="C864" s="65" t="s">
        <v>223</v>
      </c>
      <c r="D864" s="65"/>
    </row>
    <row r="865" spans="1:4">
      <c r="A865" s="77"/>
      <c r="B865" s="77"/>
      <c r="C865" s="65" t="s">
        <v>224</v>
      </c>
      <c r="D865" s="65"/>
    </row>
    <row r="866" spans="1:4">
      <c r="A866" s="77"/>
      <c r="B866" s="77"/>
      <c r="C866" s="65" t="s">
        <v>225</v>
      </c>
      <c r="D866" s="65"/>
    </row>
    <row r="867" spans="1:4">
      <c r="A867" s="77"/>
      <c r="B867" s="77"/>
      <c r="C867" s="65" t="s">
        <v>226</v>
      </c>
      <c r="D867" s="65"/>
    </row>
    <row r="868" spans="1:4">
      <c r="A868" s="77"/>
      <c r="B868" s="77"/>
      <c r="C868" s="65" t="s">
        <v>227</v>
      </c>
      <c r="D868" s="65"/>
    </row>
    <row r="869" spans="1:4">
      <c r="A869" s="77"/>
      <c r="B869" s="77"/>
      <c r="C869" s="65" t="s">
        <v>246</v>
      </c>
      <c r="D869" s="65"/>
    </row>
    <row r="870" spans="1:4">
      <c r="A870" s="103" t="s">
        <v>32</v>
      </c>
      <c r="B870" s="103" t="s">
        <v>1</v>
      </c>
      <c r="C870" s="62" t="s">
        <v>221</v>
      </c>
      <c r="D870" s="62"/>
    </row>
    <row r="871" spans="1:4">
      <c r="A871" s="103"/>
      <c r="B871" s="103"/>
      <c r="C871" s="62" t="s">
        <v>223</v>
      </c>
      <c r="D871" s="62"/>
    </row>
    <row r="872" spans="1:4">
      <c r="A872" s="103"/>
      <c r="B872" s="103"/>
      <c r="C872" s="62" t="s">
        <v>225</v>
      </c>
      <c r="D872" s="62"/>
    </row>
    <row r="873" spans="1:4">
      <c r="A873" s="103"/>
      <c r="B873" s="103"/>
      <c r="C873" s="62" t="s">
        <v>102</v>
      </c>
      <c r="D873" s="62"/>
    </row>
    <row r="874" spans="1:4">
      <c r="A874" s="76" t="s">
        <v>33</v>
      </c>
      <c r="B874" s="76" t="s">
        <v>1</v>
      </c>
      <c r="C874" s="65" t="s">
        <v>228</v>
      </c>
      <c r="D874" s="65"/>
    </row>
    <row r="875" spans="1:4">
      <c r="A875" s="77"/>
      <c r="B875" s="77"/>
      <c r="C875" s="65" t="s">
        <v>229</v>
      </c>
      <c r="D875" s="65"/>
    </row>
    <row r="876" spans="1:4">
      <c r="A876" s="77"/>
      <c r="B876" s="77"/>
      <c r="C876" s="65" t="s">
        <v>230</v>
      </c>
      <c r="D876" s="65"/>
    </row>
    <row r="877" spans="1:4">
      <c r="A877" s="77"/>
      <c r="B877" s="77"/>
      <c r="C877" s="65" t="s">
        <v>231</v>
      </c>
      <c r="D877" s="65"/>
    </row>
    <row r="878" spans="1:4">
      <c r="A878" s="77"/>
      <c r="B878" s="77"/>
      <c r="C878" s="65" t="s">
        <v>607</v>
      </c>
      <c r="D878" s="65"/>
    </row>
    <row r="879" spans="1:4">
      <c r="A879" s="77"/>
      <c r="B879" s="77"/>
      <c r="C879" s="65" t="s">
        <v>306</v>
      </c>
      <c r="D879" s="65"/>
    </row>
    <row r="880" spans="1:4">
      <c r="A880" s="77"/>
      <c r="B880" s="77"/>
      <c r="C880" s="65" t="s">
        <v>307</v>
      </c>
      <c r="D880" s="65"/>
    </row>
    <row r="881" spans="1:5">
      <c r="A881" s="77"/>
      <c r="B881" s="77"/>
      <c r="C881" s="65" t="s">
        <v>291</v>
      </c>
      <c r="D881" s="65"/>
    </row>
    <row r="882" spans="1:5">
      <c r="A882" s="77"/>
      <c r="B882" s="77"/>
      <c r="C882" s="65" t="s">
        <v>769</v>
      </c>
      <c r="D882" s="65" t="s">
        <v>769</v>
      </c>
      <c r="E882" s="18" t="s">
        <v>1182</v>
      </c>
    </row>
    <row r="883" spans="1:5">
      <c r="A883" s="78"/>
      <c r="B883" s="78"/>
      <c r="C883" s="65" t="s">
        <v>102</v>
      </c>
      <c r="D883" s="65"/>
    </row>
    <row r="884" spans="1:5">
      <c r="A884" s="92" t="s">
        <v>459</v>
      </c>
      <c r="B884" s="92" t="s">
        <v>1</v>
      </c>
      <c r="C884" s="62" t="s">
        <v>73</v>
      </c>
      <c r="D884" s="62"/>
    </row>
    <row r="885" spans="1:5">
      <c r="A885" s="93"/>
      <c r="B885" s="93"/>
      <c r="C885" s="62" t="s">
        <v>232</v>
      </c>
      <c r="D885" s="62"/>
    </row>
    <row r="886" spans="1:5">
      <c r="A886" s="93"/>
      <c r="B886" s="93"/>
      <c r="C886" s="62" t="s">
        <v>460</v>
      </c>
      <c r="D886" s="62"/>
    </row>
    <row r="887" spans="1:5">
      <c r="A887" s="93"/>
      <c r="B887" s="93"/>
      <c r="C887" s="62" t="s">
        <v>162</v>
      </c>
      <c r="D887" s="62"/>
    </row>
    <row r="888" spans="1:5">
      <c r="A888" s="93"/>
      <c r="B888" s="93"/>
      <c r="C888" s="62" t="s">
        <v>934</v>
      </c>
      <c r="D888" s="62"/>
    </row>
    <row r="889" spans="1:5">
      <c r="A889" s="93"/>
      <c r="B889" s="93"/>
      <c r="C889" s="62" t="s">
        <v>416</v>
      </c>
      <c r="D889" s="62" t="s">
        <v>417</v>
      </c>
    </row>
    <row r="890" spans="1:5">
      <c r="A890" s="93"/>
      <c r="B890" s="93"/>
      <c r="C890" s="62" t="s">
        <v>233</v>
      </c>
      <c r="D890" s="62"/>
    </row>
    <row r="891" spans="1:5">
      <c r="A891" s="76" t="s">
        <v>34</v>
      </c>
      <c r="B891" s="76" t="s">
        <v>1</v>
      </c>
      <c r="C891" s="65" t="s">
        <v>234</v>
      </c>
      <c r="D891" s="65"/>
    </row>
    <row r="892" spans="1:5">
      <c r="A892" s="77"/>
      <c r="B892" s="77"/>
      <c r="C892" s="65" t="s">
        <v>235</v>
      </c>
      <c r="D892" s="65"/>
    </row>
    <row r="893" spans="1:5">
      <c r="A893" s="77"/>
      <c r="B893" s="77"/>
      <c r="C893" s="65" t="s">
        <v>236</v>
      </c>
      <c r="D893" s="65"/>
    </row>
    <row r="894" spans="1:5">
      <c r="A894" s="77"/>
      <c r="B894" s="77"/>
      <c r="C894" s="65" t="s">
        <v>237</v>
      </c>
      <c r="D894" s="65"/>
    </row>
    <row r="895" spans="1:5">
      <c r="A895" s="77"/>
      <c r="B895" s="77"/>
      <c r="C895" s="65" t="s">
        <v>238</v>
      </c>
      <c r="D895" s="65"/>
    </row>
    <row r="896" spans="1:5">
      <c r="A896" s="77"/>
      <c r="B896" s="77"/>
      <c r="C896" s="65" t="s">
        <v>102</v>
      </c>
      <c r="D896" s="65"/>
    </row>
    <row r="897" spans="1:4">
      <c r="A897" s="92" t="s">
        <v>35</v>
      </c>
      <c r="B897" s="92" t="s">
        <v>1</v>
      </c>
      <c r="C897" s="62" t="s">
        <v>211</v>
      </c>
      <c r="D897" s="62"/>
    </row>
    <row r="898" spans="1:4">
      <c r="A898" s="93"/>
      <c r="B898" s="93"/>
      <c r="C898" s="62" t="s">
        <v>212</v>
      </c>
      <c r="D898" s="62"/>
    </row>
    <row r="899" spans="1:4">
      <c r="A899" s="93"/>
      <c r="B899" s="93"/>
      <c r="C899" s="62" t="s">
        <v>73</v>
      </c>
      <c r="D899" s="62"/>
    </row>
    <row r="900" spans="1:4">
      <c r="A900" s="93"/>
      <c r="B900" s="93"/>
      <c r="C900" s="62" t="s">
        <v>102</v>
      </c>
      <c r="D900" s="62"/>
    </row>
    <row r="901" spans="1:4">
      <c r="A901" s="76" t="s">
        <v>37</v>
      </c>
      <c r="B901" s="76" t="s">
        <v>1</v>
      </c>
      <c r="C901" s="65" t="s">
        <v>641</v>
      </c>
      <c r="D901" s="65"/>
    </row>
    <row r="902" spans="1:4">
      <c r="A902" s="77"/>
      <c r="B902" s="77"/>
      <c r="C902" s="65" t="s">
        <v>642</v>
      </c>
      <c r="D902" s="65"/>
    </row>
    <row r="903" spans="1:4">
      <c r="A903" s="77"/>
      <c r="B903" s="77"/>
      <c r="C903" s="65" t="s">
        <v>72</v>
      </c>
      <c r="D903" s="65"/>
    </row>
    <row r="904" spans="1:4">
      <c r="A904" s="77"/>
      <c r="B904" s="77"/>
      <c r="C904" s="65" t="s">
        <v>643</v>
      </c>
      <c r="D904" s="65"/>
    </row>
    <row r="905" spans="1:4">
      <c r="A905" s="77"/>
      <c r="B905" s="77"/>
      <c r="C905" s="65" t="s">
        <v>644</v>
      </c>
      <c r="D905" s="65"/>
    </row>
    <row r="906" spans="1:4">
      <c r="A906" s="102" t="s">
        <v>39</v>
      </c>
      <c r="B906" s="102" t="s">
        <v>1</v>
      </c>
      <c r="C906" s="68" t="s">
        <v>239</v>
      </c>
      <c r="D906" s="68"/>
    </row>
    <row r="907" spans="1:4">
      <c r="A907" s="103"/>
      <c r="B907" s="103"/>
      <c r="C907" s="68" t="s">
        <v>240</v>
      </c>
      <c r="D907" s="68"/>
    </row>
    <row r="908" spans="1:4">
      <c r="A908" s="103"/>
      <c r="B908" s="103"/>
      <c r="C908" s="62" t="s">
        <v>660</v>
      </c>
      <c r="D908" s="62"/>
    </row>
    <row r="909" spans="1:4">
      <c r="A909" s="103"/>
      <c r="B909" s="103"/>
      <c r="C909" s="62" t="s">
        <v>661</v>
      </c>
      <c r="D909" s="62"/>
    </row>
    <row r="910" spans="1:4">
      <c r="A910" s="103"/>
      <c r="B910" s="103"/>
      <c r="C910" s="62" t="s">
        <v>662</v>
      </c>
      <c r="D910" s="62"/>
    </row>
    <row r="911" spans="1:4">
      <c r="A911" s="103"/>
      <c r="B911" s="103"/>
      <c r="C911" s="62" t="s">
        <v>663</v>
      </c>
      <c r="D911" s="62"/>
    </row>
    <row r="912" spans="1:4">
      <c r="A912" s="98" t="s">
        <v>41</v>
      </c>
      <c r="B912" s="98" t="s">
        <v>1</v>
      </c>
      <c r="C912" s="70" t="s">
        <v>221</v>
      </c>
      <c r="D912" s="70"/>
    </row>
    <row r="913" spans="1:5">
      <c r="A913" s="80"/>
      <c r="B913" s="80"/>
      <c r="C913" s="70" t="s">
        <v>222</v>
      </c>
      <c r="D913" s="70"/>
    </row>
    <row r="914" spans="1:5">
      <c r="A914" s="80"/>
      <c r="B914" s="80"/>
      <c r="C914" s="65" t="s">
        <v>223</v>
      </c>
      <c r="D914" s="65"/>
    </row>
    <row r="915" spans="1:5">
      <c r="A915" s="80"/>
      <c r="B915" s="80"/>
      <c r="C915" s="65" t="s">
        <v>224</v>
      </c>
      <c r="D915" s="65"/>
    </row>
    <row r="916" spans="1:5">
      <c r="A916" s="80"/>
      <c r="B916" s="80"/>
      <c r="C916" s="65" t="s">
        <v>225</v>
      </c>
      <c r="D916" s="65"/>
    </row>
    <row r="917" spans="1:5">
      <c r="A917" s="80"/>
      <c r="B917" s="80"/>
      <c r="C917" s="65" t="s">
        <v>226</v>
      </c>
      <c r="D917" s="65"/>
    </row>
    <row r="918" spans="1:5">
      <c r="A918" s="80"/>
      <c r="B918" s="80"/>
      <c r="C918" s="70" t="s">
        <v>227</v>
      </c>
      <c r="D918" s="70"/>
    </row>
    <row r="919" spans="1:5">
      <c r="A919" s="80"/>
      <c r="B919" s="80"/>
      <c r="C919" s="70" t="s">
        <v>246</v>
      </c>
      <c r="D919" s="70"/>
    </row>
    <row r="920" spans="1:5" ht="15">
      <c r="A920" s="102" t="s">
        <v>42</v>
      </c>
      <c r="B920" s="102" t="s">
        <v>1</v>
      </c>
      <c r="C920" s="68" t="s">
        <v>610</v>
      </c>
      <c r="D920" s="68"/>
      <c r="E920" s="69"/>
    </row>
    <row r="921" spans="1:5" ht="15">
      <c r="A921" s="103"/>
      <c r="B921" s="103"/>
      <c r="C921" s="68" t="s">
        <v>648</v>
      </c>
      <c r="D921" s="68"/>
      <c r="E921" s="69"/>
    </row>
    <row r="922" spans="1:5" ht="15">
      <c r="A922" s="103"/>
      <c r="B922" s="103"/>
      <c r="C922" s="62" t="s">
        <v>649</v>
      </c>
      <c r="D922" s="62"/>
      <c r="E922" s="69"/>
    </row>
    <row r="923" spans="1:5" ht="15">
      <c r="A923" s="103"/>
      <c r="B923" s="103"/>
      <c r="C923" s="62" t="s">
        <v>650</v>
      </c>
      <c r="D923" s="62"/>
      <c r="E923" s="69"/>
    </row>
    <row r="924" spans="1:5" ht="15">
      <c r="A924" s="103"/>
      <c r="B924" s="103"/>
      <c r="C924" s="62" t="s">
        <v>611</v>
      </c>
      <c r="D924" s="62"/>
      <c r="E924" s="69"/>
    </row>
    <row r="925" spans="1:5">
      <c r="A925" s="103"/>
      <c r="B925" s="103"/>
      <c r="C925" s="62" t="s">
        <v>102</v>
      </c>
      <c r="D925" s="62"/>
    </row>
    <row r="926" spans="1:5">
      <c r="A926" s="98" t="s">
        <v>667</v>
      </c>
      <c r="B926" s="98" t="s">
        <v>1</v>
      </c>
      <c r="C926" s="65" t="s">
        <v>928</v>
      </c>
      <c r="D926" s="65"/>
    </row>
    <row r="927" spans="1:5">
      <c r="A927" s="80"/>
      <c r="B927" s="80"/>
      <c r="C927" s="65" t="s">
        <v>672</v>
      </c>
      <c r="D927" s="65"/>
    </row>
    <row r="928" spans="1:5">
      <c r="A928" s="80"/>
      <c r="B928" s="80"/>
      <c r="C928" s="65" t="s">
        <v>671</v>
      </c>
      <c r="D928" s="65"/>
    </row>
    <row r="929" spans="1:5">
      <c r="A929" s="99" t="s">
        <v>43</v>
      </c>
      <c r="B929" s="99" t="s">
        <v>1</v>
      </c>
      <c r="C929" s="68" t="s">
        <v>312</v>
      </c>
      <c r="D929" s="68"/>
    </row>
    <row r="930" spans="1:5">
      <c r="A930" s="100"/>
      <c r="B930" s="100"/>
      <c r="C930" s="68" t="s">
        <v>229</v>
      </c>
      <c r="D930" s="68"/>
    </row>
    <row r="931" spans="1:5">
      <c r="A931" s="100"/>
      <c r="B931" s="100"/>
      <c r="C931" s="62" t="s">
        <v>228</v>
      </c>
      <c r="D931" s="62"/>
    </row>
    <row r="932" spans="1:5">
      <c r="A932" s="100"/>
      <c r="B932" s="100"/>
      <c r="C932" s="62" t="s">
        <v>230</v>
      </c>
      <c r="D932" s="62"/>
    </row>
    <row r="933" spans="1:5">
      <c r="A933" s="100"/>
      <c r="B933" s="100"/>
      <c r="C933" s="62" t="s">
        <v>102</v>
      </c>
      <c r="D933" s="62"/>
    </row>
    <row r="934" spans="1:5">
      <c r="A934" s="106" t="s">
        <v>44</v>
      </c>
      <c r="B934" s="106" t="s">
        <v>1</v>
      </c>
      <c r="C934" s="70" t="s">
        <v>228</v>
      </c>
      <c r="D934" s="70"/>
    </row>
    <row r="935" spans="1:5">
      <c r="A935" s="107"/>
      <c r="B935" s="107"/>
      <c r="C935" s="70" t="s">
        <v>229</v>
      </c>
      <c r="D935" s="70"/>
    </row>
    <row r="936" spans="1:5">
      <c r="A936" s="107"/>
      <c r="B936" s="107"/>
      <c r="C936" s="65" t="s">
        <v>230</v>
      </c>
      <c r="D936" s="65"/>
    </row>
    <row r="937" spans="1:5">
      <c r="A937" s="107"/>
      <c r="B937" s="107"/>
      <c r="C937" s="65" t="s">
        <v>231</v>
      </c>
      <c r="D937" s="65"/>
    </row>
    <row r="938" spans="1:5">
      <c r="A938" s="107"/>
      <c r="B938" s="107"/>
      <c r="C938" s="65" t="s">
        <v>290</v>
      </c>
      <c r="D938" s="65"/>
    </row>
    <row r="939" spans="1:5">
      <c r="A939" s="107"/>
      <c r="B939" s="107"/>
      <c r="C939" s="70" t="s">
        <v>290</v>
      </c>
      <c r="D939" s="70"/>
    </row>
    <row r="940" spans="1:5">
      <c r="A940" s="107"/>
      <c r="B940" s="107"/>
      <c r="C940" s="70" t="s">
        <v>306</v>
      </c>
      <c r="D940" s="70"/>
    </row>
    <row r="941" spans="1:5">
      <c r="A941" s="107"/>
      <c r="B941" s="107"/>
      <c r="C941" s="65" t="s">
        <v>307</v>
      </c>
      <c r="D941" s="65"/>
    </row>
    <row r="942" spans="1:5">
      <c r="A942" s="107"/>
      <c r="B942" s="107"/>
      <c r="C942" s="70" t="s">
        <v>291</v>
      </c>
      <c r="D942" s="70"/>
    </row>
    <row r="943" spans="1:5">
      <c r="A943" s="107"/>
      <c r="B943" s="107"/>
      <c r="C943" s="70" t="s">
        <v>312</v>
      </c>
      <c r="D943" s="70"/>
    </row>
    <row r="944" spans="1:5">
      <c r="A944" s="107"/>
      <c r="B944" s="107"/>
      <c r="C944" s="65" t="s">
        <v>770</v>
      </c>
      <c r="D944" s="65" t="s">
        <v>770</v>
      </c>
      <c r="E944" s="18" t="s">
        <v>1182</v>
      </c>
    </row>
    <row r="945" spans="1:4">
      <c r="A945" s="135"/>
      <c r="B945" s="135"/>
      <c r="C945" s="65" t="s">
        <v>102</v>
      </c>
      <c r="D945" s="65"/>
    </row>
    <row r="946" spans="1:4" ht="14.25" customHeight="1">
      <c r="A946" s="99" t="s">
        <v>462</v>
      </c>
      <c r="B946" s="99" t="s">
        <v>1</v>
      </c>
      <c r="C946" s="68" t="s">
        <v>467</v>
      </c>
      <c r="D946" s="68"/>
    </row>
    <row r="947" spans="1:4">
      <c r="A947" s="100"/>
      <c r="B947" s="100"/>
      <c r="C947" s="68" t="s">
        <v>468</v>
      </c>
      <c r="D947" s="68"/>
    </row>
    <row r="948" spans="1:4">
      <c r="A948" s="100"/>
      <c r="B948" s="100"/>
      <c r="C948" s="62" t="s">
        <v>469</v>
      </c>
      <c r="D948" s="62"/>
    </row>
    <row r="949" spans="1:4">
      <c r="A949" s="100"/>
      <c r="B949" s="100"/>
      <c r="C949" s="62" t="s">
        <v>471</v>
      </c>
      <c r="D949" s="62"/>
    </row>
    <row r="950" spans="1:4">
      <c r="A950" s="100"/>
      <c r="B950" s="100"/>
      <c r="C950" s="62" t="s">
        <v>466</v>
      </c>
      <c r="D950" s="62"/>
    </row>
    <row r="951" spans="1:4">
      <c r="A951" s="100"/>
      <c r="B951" s="100"/>
      <c r="C951" s="68" t="s">
        <v>465</v>
      </c>
      <c r="D951" s="68"/>
    </row>
    <row r="952" spans="1:4">
      <c r="A952" s="100"/>
      <c r="B952" s="100"/>
      <c r="C952" s="68" t="s">
        <v>312</v>
      </c>
      <c r="D952" s="68"/>
    </row>
    <row r="953" spans="1:4">
      <c r="A953" s="100"/>
      <c r="B953" s="100"/>
      <c r="C953" s="62" t="s">
        <v>474</v>
      </c>
      <c r="D953" s="62" t="s">
        <v>624</v>
      </c>
    </row>
    <row r="954" spans="1:4">
      <c r="A954" s="100"/>
      <c r="B954" s="100"/>
      <c r="C954" s="62" t="s">
        <v>416</v>
      </c>
      <c r="D954" s="62" t="s">
        <v>417</v>
      </c>
    </row>
    <row r="955" spans="1:4">
      <c r="A955" s="100"/>
      <c r="B955" s="100"/>
      <c r="C955" s="62" t="s">
        <v>102</v>
      </c>
      <c r="D955" s="62"/>
    </row>
    <row r="956" spans="1:4">
      <c r="A956" s="106" t="s">
        <v>45</v>
      </c>
      <c r="B956" s="106" t="s">
        <v>1</v>
      </c>
      <c r="C956" s="65" t="s">
        <v>750</v>
      </c>
      <c r="D956" s="65"/>
    </row>
    <row r="957" spans="1:4">
      <c r="A957" s="107"/>
      <c r="B957" s="107"/>
      <c r="C957" s="65" t="s">
        <v>749</v>
      </c>
      <c r="D957" s="65"/>
    </row>
    <row r="958" spans="1:4">
      <c r="A958" s="107"/>
      <c r="B958" s="107"/>
      <c r="C958" s="65" t="s">
        <v>242</v>
      </c>
      <c r="D958" s="65"/>
    </row>
    <row r="959" spans="1:4">
      <c r="A959" s="107"/>
      <c r="B959" s="107"/>
      <c r="C959" s="65" t="s">
        <v>281</v>
      </c>
      <c r="D959" s="65"/>
    </row>
    <row r="960" spans="1:4">
      <c r="A960" s="107"/>
      <c r="B960" s="107"/>
      <c r="C960" s="65" t="s">
        <v>280</v>
      </c>
      <c r="D960" s="65"/>
    </row>
    <row r="961" spans="1:5">
      <c r="A961" s="107"/>
      <c r="B961" s="107"/>
      <c r="C961" s="65" t="s">
        <v>241</v>
      </c>
      <c r="D961" s="65"/>
    </row>
    <row r="962" spans="1:5">
      <c r="A962" s="107"/>
      <c r="B962" s="107"/>
      <c r="C962" s="65" t="s">
        <v>926</v>
      </c>
      <c r="D962" s="65"/>
    </row>
    <row r="963" spans="1:5">
      <c r="A963" s="107"/>
      <c r="B963" s="107"/>
      <c r="C963" s="65" t="s">
        <v>1144</v>
      </c>
      <c r="D963" s="65"/>
      <c r="E963" s="18" t="s">
        <v>1182</v>
      </c>
    </row>
    <row r="964" spans="1:5">
      <c r="A964" s="108" t="s">
        <v>47</v>
      </c>
      <c r="B964" s="99" t="s">
        <v>1</v>
      </c>
      <c r="C964" s="62" t="s">
        <v>641</v>
      </c>
      <c r="D964" s="62"/>
    </row>
    <row r="965" spans="1:5">
      <c r="A965" s="109"/>
      <c r="B965" s="100"/>
      <c r="C965" s="62" t="s">
        <v>642</v>
      </c>
      <c r="D965" s="62"/>
    </row>
    <row r="966" spans="1:5">
      <c r="A966" s="109"/>
      <c r="B966" s="100"/>
      <c r="C966" s="62" t="s">
        <v>72</v>
      </c>
      <c r="D966" s="62"/>
    </row>
    <row r="967" spans="1:5">
      <c r="A967" s="109"/>
      <c r="B967" s="100"/>
      <c r="C967" s="62" t="s">
        <v>643</v>
      </c>
      <c r="D967" s="62"/>
    </row>
    <row r="968" spans="1:5">
      <c r="A968" s="109"/>
      <c r="B968" s="100"/>
      <c r="C968" s="62" t="s">
        <v>644</v>
      </c>
      <c r="D968" s="62"/>
    </row>
    <row r="969" spans="1:5">
      <c r="A969" s="109"/>
      <c r="B969" s="100"/>
      <c r="C969" s="62" t="s">
        <v>957</v>
      </c>
      <c r="D969" s="62"/>
      <c r="E969" s="18" t="s">
        <v>1182</v>
      </c>
    </row>
    <row r="970" spans="1:5">
      <c r="A970" s="110" t="s">
        <v>48</v>
      </c>
      <c r="B970" s="106" t="s">
        <v>1</v>
      </c>
      <c r="C970" s="65" t="s">
        <v>470</v>
      </c>
      <c r="D970" s="65"/>
    </row>
    <row r="971" spans="1:5">
      <c r="A971" s="111"/>
      <c r="B971" s="107"/>
      <c r="C971" s="65" t="s">
        <v>627</v>
      </c>
      <c r="D971" s="65"/>
    </row>
    <row r="972" spans="1:5">
      <c r="A972" s="111"/>
      <c r="B972" s="107"/>
      <c r="C972" s="65" t="s">
        <v>243</v>
      </c>
      <c r="D972" s="65"/>
    </row>
    <row r="973" spans="1:5">
      <c r="A973" s="111"/>
      <c r="B973" s="107"/>
      <c r="C973" s="65" t="s">
        <v>244</v>
      </c>
      <c r="D973" s="65"/>
    </row>
    <row r="974" spans="1:5">
      <c r="A974" s="111"/>
      <c r="B974" s="107"/>
      <c r="C974" s="65" t="s">
        <v>628</v>
      </c>
      <c r="D974" s="65"/>
    </row>
    <row r="975" spans="1:5">
      <c r="A975" s="111"/>
      <c r="B975" s="107"/>
      <c r="C975" s="65" t="s">
        <v>245</v>
      </c>
      <c r="D975" s="65"/>
    </row>
    <row r="976" spans="1:5">
      <c r="A976" s="136"/>
      <c r="B976" s="135"/>
      <c r="C976" s="65" t="s">
        <v>102</v>
      </c>
      <c r="D976" s="65"/>
    </row>
    <row r="977" spans="1:5">
      <c r="A977" s="99" t="s">
        <v>461</v>
      </c>
      <c r="B977" s="99" t="s">
        <v>1</v>
      </c>
      <c r="C977" s="62" t="s">
        <v>350</v>
      </c>
      <c r="D977" s="62"/>
      <c r="E977" s="18" t="s">
        <v>1183</v>
      </c>
    </row>
    <row r="978" spans="1:5">
      <c r="A978" s="100"/>
      <c r="B978" s="100"/>
      <c r="C978" s="62" t="s">
        <v>351</v>
      </c>
      <c r="D978" s="62"/>
    </row>
    <row r="979" spans="1:5">
      <c r="A979" s="100"/>
      <c r="B979" s="100"/>
      <c r="C979" s="62" t="s">
        <v>352</v>
      </c>
      <c r="D979" s="62"/>
    </row>
    <row r="980" spans="1:5">
      <c r="A980" s="100"/>
      <c r="B980" s="100"/>
      <c r="C980" s="62" t="s">
        <v>353</v>
      </c>
      <c r="D980" s="62"/>
    </row>
    <row r="981" spans="1:5">
      <c r="A981" s="100"/>
      <c r="B981" s="100"/>
      <c r="C981" s="62" t="s">
        <v>354</v>
      </c>
      <c r="D981" s="62"/>
    </row>
    <row r="982" spans="1:5">
      <c r="A982" s="100"/>
      <c r="B982" s="100"/>
      <c r="C982" s="62" t="s">
        <v>355</v>
      </c>
      <c r="D982" s="62"/>
    </row>
    <row r="983" spans="1:5">
      <c r="A983" s="100"/>
      <c r="B983" s="100"/>
      <c r="C983" s="62" t="s">
        <v>399</v>
      </c>
      <c r="D983" s="62"/>
    </row>
    <row r="984" spans="1:5">
      <c r="A984" s="100"/>
      <c r="B984" s="100"/>
      <c r="C984" s="62" t="s">
        <v>400</v>
      </c>
      <c r="D984" s="62"/>
    </row>
    <row r="985" spans="1:5">
      <c r="A985" s="100"/>
      <c r="B985" s="100"/>
      <c r="C985" s="62" t="s">
        <v>1126</v>
      </c>
      <c r="D985" s="62" t="s">
        <v>1151</v>
      </c>
      <c r="E985" s="18" t="s">
        <v>1182</v>
      </c>
    </row>
    <row r="986" spans="1:5">
      <c r="A986" s="110" t="s">
        <v>49</v>
      </c>
      <c r="B986" s="106" t="s">
        <v>1</v>
      </c>
      <c r="C986" s="65" t="s">
        <v>239</v>
      </c>
      <c r="D986" s="65"/>
    </row>
    <row r="987" spans="1:5">
      <c r="A987" s="111"/>
      <c r="B987" s="107"/>
      <c r="C987" s="65" t="s">
        <v>240</v>
      </c>
      <c r="D987" s="65"/>
    </row>
    <row r="988" spans="1:5">
      <c r="A988" s="111"/>
      <c r="B988" s="107"/>
      <c r="C988" s="65" t="s">
        <v>645</v>
      </c>
      <c r="D988" s="65"/>
    </row>
    <row r="989" spans="1:5">
      <c r="A989" s="111"/>
      <c r="B989" s="107"/>
      <c r="C989" s="65" t="s">
        <v>646</v>
      </c>
      <c r="D989" s="65"/>
    </row>
    <row r="990" spans="1:5">
      <c r="A990" s="111"/>
      <c r="B990" s="107"/>
      <c r="C990" s="65" t="s">
        <v>647</v>
      </c>
      <c r="D990" s="65"/>
    </row>
    <row r="991" spans="1:5">
      <c r="A991" s="111"/>
      <c r="B991" s="107"/>
      <c r="C991" s="65" t="s">
        <v>668</v>
      </c>
      <c r="D991" s="65"/>
    </row>
    <row r="992" spans="1:5">
      <c r="A992" s="99" t="s">
        <v>50</v>
      </c>
      <c r="B992" s="99" t="s">
        <v>1</v>
      </c>
      <c r="C992" s="62" t="s">
        <v>229</v>
      </c>
      <c r="D992" s="62"/>
    </row>
    <row r="993" spans="1:5">
      <c r="A993" s="100"/>
      <c r="B993" s="100"/>
      <c r="C993" s="62" t="s">
        <v>228</v>
      </c>
      <c r="D993" s="62"/>
    </row>
    <row r="994" spans="1:5">
      <c r="A994" s="100"/>
      <c r="B994" s="100"/>
      <c r="C994" s="62" t="s">
        <v>246</v>
      </c>
      <c r="D994" s="62"/>
    </row>
    <row r="995" spans="1:5">
      <c r="A995" s="100"/>
      <c r="B995" s="100"/>
      <c r="C995" s="62" t="s">
        <v>230</v>
      </c>
      <c r="D995" s="62"/>
    </row>
    <row r="996" spans="1:5">
      <c r="A996" s="100"/>
      <c r="B996" s="100"/>
      <c r="C996" s="62" t="s">
        <v>247</v>
      </c>
      <c r="D996" s="62" t="s">
        <v>684</v>
      </c>
    </row>
    <row r="997" spans="1:5">
      <c r="A997" s="100"/>
      <c r="B997" s="100"/>
      <c r="C997" s="62" t="s">
        <v>102</v>
      </c>
      <c r="D997" s="62"/>
    </row>
    <row r="998" spans="1:5">
      <c r="A998" s="106" t="s">
        <v>51</v>
      </c>
      <c r="B998" s="106" t="s">
        <v>1</v>
      </c>
      <c r="C998" s="65" t="s">
        <v>734</v>
      </c>
      <c r="D998" s="65"/>
      <c r="E998" s="18" t="s">
        <v>1183</v>
      </c>
    </row>
    <row r="999" spans="1:5">
      <c r="A999" s="107"/>
      <c r="B999" s="107"/>
      <c r="C999" s="65" t="s">
        <v>735</v>
      </c>
      <c r="D999" s="65"/>
    </row>
    <row r="1000" spans="1:5">
      <c r="A1000" s="99" t="s">
        <v>52</v>
      </c>
      <c r="B1000" s="99" t="s">
        <v>1</v>
      </c>
      <c r="C1000" s="62" t="s">
        <v>693</v>
      </c>
      <c r="D1000" s="62"/>
    </row>
    <row r="1001" spans="1:5">
      <c r="A1001" s="100"/>
      <c r="B1001" s="100"/>
      <c r="C1001" s="62" t="s">
        <v>694</v>
      </c>
      <c r="D1001" s="62"/>
    </row>
    <row r="1002" spans="1:5">
      <c r="A1002" s="100"/>
      <c r="B1002" s="100"/>
      <c r="C1002" s="62" t="s">
        <v>695</v>
      </c>
      <c r="D1002" s="62"/>
    </row>
    <row r="1003" spans="1:5">
      <c r="A1003" s="100"/>
      <c r="B1003" s="100"/>
      <c r="C1003" s="62" t="s">
        <v>1180</v>
      </c>
      <c r="D1003" s="62"/>
      <c r="E1003" s="18" t="s">
        <v>1182</v>
      </c>
    </row>
    <row r="1004" spans="1:5">
      <c r="A1004" s="100"/>
      <c r="B1004" s="100"/>
      <c r="C1004" s="62" t="s">
        <v>696</v>
      </c>
      <c r="D1004" s="62"/>
    </row>
    <row r="1005" spans="1:5">
      <c r="A1005" s="100"/>
      <c r="B1005" s="100"/>
      <c r="C1005" s="62" t="s">
        <v>697</v>
      </c>
      <c r="D1005" s="62"/>
    </row>
    <row r="1006" spans="1:5">
      <c r="A1006" s="100"/>
      <c r="B1006" s="100"/>
      <c r="C1006" s="62" t="s">
        <v>1179</v>
      </c>
      <c r="D1006" s="62"/>
      <c r="E1006" s="18" t="s">
        <v>1182</v>
      </c>
    </row>
    <row r="1007" spans="1:5">
      <c r="A1007" s="100"/>
      <c r="B1007" s="100"/>
      <c r="C1007" s="62" t="s">
        <v>698</v>
      </c>
      <c r="D1007" s="62"/>
    </row>
    <row r="1008" spans="1:5">
      <c r="A1008" s="100"/>
      <c r="B1008" s="100"/>
      <c r="C1008" s="62" t="s">
        <v>699</v>
      </c>
      <c r="D1008" s="62"/>
    </row>
    <row r="1009" spans="1:4">
      <c r="A1009" s="100"/>
      <c r="B1009" s="100"/>
      <c r="C1009" s="62" t="s">
        <v>700</v>
      </c>
      <c r="D1009" s="62"/>
    </row>
    <row r="1010" spans="1:4">
      <c r="A1010" s="100"/>
      <c r="B1010" s="100"/>
      <c r="C1010" s="62" t="s">
        <v>701</v>
      </c>
      <c r="D1010" s="62"/>
    </row>
    <row r="1011" spans="1:4">
      <c r="A1011" s="100"/>
      <c r="B1011" s="100"/>
      <c r="C1011" s="62" t="s">
        <v>702</v>
      </c>
      <c r="D1011" s="62"/>
    </row>
    <row r="1012" spans="1:4">
      <c r="A1012" s="100"/>
      <c r="B1012" s="100"/>
      <c r="C1012" s="62" t="s">
        <v>1181</v>
      </c>
      <c r="D1012" s="62"/>
    </row>
    <row r="1013" spans="1:4">
      <c r="A1013" s="100"/>
      <c r="B1013" s="100"/>
      <c r="C1013" s="62" t="s">
        <v>703</v>
      </c>
      <c r="D1013" s="62"/>
    </row>
    <row r="1014" spans="1:4">
      <c r="A1014" s="100"/>
      <c r="B1014" s="100"/>
      <c r="C1014" s="62" t="s">
        <v>704</v>
      </c>
      <c r="D1014" s="62"/>
    </row>
    <row r="1015" spans="1:4">
      <c r="A1015" s="100"/>
      <c r="B1015" s="100"/>
      <c r="C1015" s="62" t="s">
        <v>705</v>
      </c>
      <c r="D1015" s="62"/>
    </row>
    <row r="1016" spans="1:4">
      <c r="A1016" s="100"/>
      <c r="B1016" s="100"/>
      <c r="C1016" s="62" t="s">
        <v>706</v>
      </c>
      <c r="D1016" s="62"/>
    </row>
    <row r="1017" spans="1:4">
      <c r="A1017" s="100"/>
      <c r="B1017" s="100"/>
      <c r="C1017" s="62" t="s">
        <v>707</v>
      </c>
      <c r="D1017" s="62"/>
    </row>
    <row r="1018" spans="1:4">
      <c r="A1018" s="100"/>
      <c r="B1018" s="100"/>
      <c r="C1018" s="62" t="s">
        <v>708</v>
      </c>
      <c r="D1018" s="62"/>
    </row>
    <row r="1019" spans="1:4">
      <c r="A1019" s="100"/>
      <c r="B1019" s="100"/>
      <c r="C1019" s="62" t="s">
        <v>709</v>
      </c>
      <c r="D1019" s="62"/>
    </row>
    <row r="1020" spans="1:4">
      <c r="A1020" s="100"/>
      <c r="B1020" s="100"/>
      <c r="C1020" s="62" t="s">
        <v>710</v>
      </c>
      <c r="D1020" s="62"/>
    </row>
    <row r="1021" spans="1:4">
      <c r="A1021" s="100"/>
      <c r="B1021" s="100"/>
      <c r="C1021" s="62" t="s">
        <v>711</v>
      </c>
      <c r="D1021" s="62"/>
    </row>
    <row r="1022" spans="1:4">
      <c r="A1022" s="100"/>
      <c r="B1022" s="100"/>
      <c r="C1022" s="62" t="s">
        <v>919</v>
      </c>
      <c r="D1022" s="62"/>
    </row>
    <row r="1023" spans="1:4">
      <c r="A1023" s="100"/>
      <c r="B1023" s="100"/>
      <c r="C1023" s="62" t="s">
        <v>712</v>
      </c>
      <c r="D1023" s="62"/>
    </row>
    <row r="1024" spans="1:4">
      <c r="A1024" s="100"/>
      <c r="B1024" s="100"/>
      <c r="C1024" s="62" t="s">
        <v>713</v>
      </c>
      <c r="D1024" s="62"/>
    </row>
    <row r="1025" spans="1:5">
      <c r="A1025" s="100"/>
      <c r="B1025" s="100"/>
      <c r="C1025" s="62" t="s">
        <v>714</v>
      </c>
      <c r="D1025" s="62"/>
    </row>
    <row r="1026" spans="1:5">
      <c r="A1026" s="100"/>
      <c r="B1026" s="100"/>
      <c r="C1026" s="62" t="s">
        <v>715</v>
      </c>
      <c r="D1026" s="62"/>
    </row>
    <row r="1027" spans="1:5">
      <c r="A1027" s="100"/>
      <c r="B1027" s="100"/>
      <c r="C1027" s="62" t="s">
        <v>716</v>
      </c>
      <c r="D1027" s="62"/>
    </row>
    <row r="1028" spans="1:5">
      <c r="A1028" s="100"/>
      <c r="B1028" s="100"/>
      <c r="C1028" s="62" t="s">
        <v>717</v>
      </c>
      <c r="D1028" s="62"/>
    </row>
    <row r="1029" spans="1:5">
      <c r="A1029" s="100"/>
      <c r="B1029" s="100"/>
      <c r="C1029" s="62" t="s">
        <v>718</v>
      </c>
      <c r="D1029" s="62"/>
    </row>
    <row r="1030" spans="1:5">
      <c r="A1030" s="100"/>
      <c r="B1030" s="100"/>
      <c r="C1030" s="62" t="s">
        <v>719</v>
      </c>
      <c r="D1030" s="62"/>
    </row>
    <row r="1031" spans="1:5">
      <c r="A1031" s="100"/>
      <c r="B1031" s="100"/>
      <c r="C1031" s="145" t="s">
        <v>720</v>
      </c>
      <c r="D1031" s="62"/>
      <c r="E1031" s="18" t="s">
        <v>1182</v>
      </c>
    </row>
    <row r="1032" spans="1:5">
      <c r="A1032" s="100"/>
      <c r="B1032" s="100"/>
      <c r="C1032" s="62" t="s">
        <v>721</v>
      </c>
      <c r="D1032" s="62"/>
    </row>
    <row r="1033" spans="1:5">
      <c r="A1033" s="100"/>
      <c r="B1033" s="100"/>
      <c r="C1033" s="62" t="s">
        <v>102</v>
      </c>
      <c r="D1033" s="62"/>
    </row>
    <row r="1034" spans="1:5">
      <c r="A1034" s="76" t="s">
        <v>506</v>
      </c>
      <c r="B1034" s="76" t="s">
        <v>1</v>
      </c>
      <c r="C1034" s="65" t="s">
        <v>472</v>
      </c>
      <c r="D1034" s="65"/>
      <c r="E1034" s="18" t="s">
        <v>1183</v>
      </c>
    </row>
    <row r="1035" spans="1:5">
      <c r="A1035" s="77"/>
      <c r="B1035" s="77"/>
      <c r="C1035" s="65" t="s">
        <v>473</v>
      </c>
      <c r="D1035" s="65"/>
    </row>
    <row r="1036" spans="1:5">
      <c r="A1036" s="77"/>
      <c r="B1036" s="77"/>
      <c r="C1036" s="65" t="s">
        <v>102</v>
      </c>
      <c r="D1036" s="65"/>
    </row>
    <row r="1037" spans="1:5">
      <c r="A1037" s="99" t="s">
        <v>774</v>
      </c>
      <c r="B1037" s="99" t="s">
        <v>1</v>
      </c>
      <c r="C1037" s="62" t="s">
        <v>248</v>
      </c>
      <c r="D1037" s="62"/>
    </row>
    <row r="1038" spans="1:5">
      <c r="A1038" s="100"/>
      <c r="B1038" s="100"/>
      <c r="C1038" s="62" t="s">
        <v>654</v>
      </c>
      <c r="D1038" s="62" t="s">
        <v>655</v>
      </c>
    </row>
    <row r="1039" spans="1:5">
      <c r="A1039" s="100"/>
      <c r="B1039" s="100"/>
      <c r="C1039" s="62" t="s">
        <v>652</v>
      </c>
      <c r="D1039" s="62" t="s">
        <v>657</v>
      </c>
    </row>
    <row r="1040" spans="1:5">
      <c r="A1040" s="100"/>
      <c r="B1040" s="100"/>
      <c r="C1040" s="62" t="s">
        <v>653</v>
      </c>
      <c r="D1040" s="62" t="s">
        <v>656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40"/>
    </row>
    <row r="1070" spans="1:4">
      <c r="A1070" s="40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2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429</v>
      </c>
      <c r="E1076" s="18"/>
    </row>
    <row r="1077" spans="1:5" s="9" customFormat="1">
      <c r="B1077" s="18"/>
      <c r="C1077" s="64" t="s">
        <v>2</v>
      </c>
      <c r="E1077" s="18"/>
    </row>
    <row r="1078" spans="1:5" s="9" customFormat="1">
      <c r="B1078" s="18"/>
      <c r="C1078" s="64" t="s">
        <v>432</v>
      </c>
      <c r="E1078" s="18"/>
    </row>
    <row r="1079" spans="1:5" s="9" customFormat="1">
      <c r="B1079" s="18"/>
      <c r="C1079" s="64" t="s">
        <v>430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429</v>
      </c>
      <c r="E1081" s="18"/>
    </row>
    <row r="1082" spans="1:5" s="9" customFormat="1">
      <c r="B1082" s="18"/>
      <c r="C1082" s="64" t="s">
        <v>2</v>
      </c>
      <c r="E1082" s="18"/>
    </row>
    <row r="1083" spans="1:5" s="9" customFormat="1">
      <c r="B1083" s="18"/>
      <c r="C1083" s="64" t="s">
        <v>432</v>
      </c>
      <c r="E1083" s="18"/>
    </row>
    <row r="1084" spans="1:5" s="9" customFormat="1">
      <c r="B1084" s="18"/>
      <c r="C1084" s="64" t="s">
        <v>430</v>
      </c>
      <c r="E1084" s="18"/>
    </row>
    <row r="1085" spans="1:5" s="9" customFormat="1">
      <c r="B1085" s="18"/>
      <c r="C1085" s="64" t="s">
        <v>767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40"/>
      <c r="B1087" s="18"/>
      <c r="C1087" s="64" t="s">
        <v>429</v>
      </c>
      <c r="E1087" s="18"/>
    </row>
    <row r="1088" spans="1:5" s="9" customFormat="1">
      <c r="B1088" s="18"/>
      <c r="C1088" s="64" t="s">
        <v>2</v>
      </c>
      <c r="E1088" s="18"/>
    </row>
    <row r="1089" spans="2:5" s="9" customFormat="1">
      <c r="B1089" s="18"/>
      <c r="C1089" s="64" t="s">
        <v>430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775</v>
      </c>
      <c r="E1091" s="18"/>
    </row>
    <row r="1092" spans="2:5" s="9" customFormat="1">
      <c r="B1092" s="18"/>
      <c r="C1092" s="64" t="s">
        <v>102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156</v>
      </c>
      <c r="E1094" s="18"/>
    </row>
    <row r="1095" spans="2:5" s="9" customFormat="1">
      <c r="B1095" s="18"/>
      <c r="C1095" s="64" t="s">
        <v>665</v>
      </c>
      <c r="E1095" s="18"/>
    </row>
    <row r="1096" spans="2:5" s="9" customFormat="1">
      <c r="B1096" s="18"/>
      <c r="C1096" s="64" t="s">
        <v>664</v>
      </c>
      <c r="E1096" s="18"/>
    </row>
    <row r="1097" spans="2:5" s="9" customFormat="1">
      <c r="B1097" s="18"/>
      <c r="C1097" s="64" t="s">
        <v>79</v>
      </c>
      <c r="E1097" s="18"/>
    </row>
    <row r="1098" spans="2:5" s="9" customFormat="1">
      <c r="B1098" s="18"/>
      <c r="C1098" s="64" t="s">
        <v>381</v>
      </c>
      <c r="E1098" s="18"/>
    </row>
    <row r="1099" spans="2:5" s="9" customFormat="1">
      <c r="B1099" s="18"/>
      <c r="C1099" s="64" t="s">
        <v>72</v>
      </c>
      <c r="E1099" s="18"/>
    </row>
    <row r="1100" spans="2:5" s="9" customFormat="1">
      <c r="B1100" s="18"/>
      <c r="C1100" s="64" t="s">
        <v>97</v>
      </c>
      <c r="E1100" s="18"/>
    </row>
    <row r="1101" spans="2:5" s="9" customFormat="1">
      <c r="B1101" s="18"/>
      <c r="C1101" s="64" t="s">
        <v>98</v>
      </c>
      <c r="E1101" s="18"/>
    </row>
    <row r="1102" spans="2:5" s="9" customFormat="1">
      <c r="B1102" s="18"/>
      <c r="C1102" s="64" t="s">
        <v>377</v>
      </c>
      <c r="E1102" s="18"/>
    </row>
    <row r="1103" spans="2:5" s="9" customFormat="1">
      <c r="B1103" s="18"/>
      <c r="C1103" s="64" t="s">
        <v>382</v>
      </c>
      <c r="E1103" s="18"/>
    </row>
    <row r="1104" spans="2:5" s="9" customFormat="1">
      <c r="B1104" s="18"/>
      <c r="C1104" s="64" t="s">
        <v>163</v>
      </c>
      <c r="E1104" s="18"/>
    </row>
    <row r="1105" spans="2:5" s="9" customFormat="1">
      <c r="B1105" s="18"/>
      <c r="C1105" s="64" t="s">
        <v>102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302</v>
      </c>
    </row>
    <row r="1109" spans="2:5" s="9" customFormat="1">
      <c r="B1109" s="18"/>
      <c r="C1109" s="64" t="s">
        <v>303</v>
      </c>
      <c r="E1109" s="18"/>
    </row>
    <row r="1110" spans="2:5" s="9" customFormat="1">
      <c r="B1110" s="18"/>
      <c r="C1110" s="64" t="s">
        <v>301</v>
      </c>
      <c r="E1110" s="18"/>
    </row>
    <row r="1111" spans="2:5" s="9" customFormat="1">
      <c r="B1111" s="18"/>
      <c r="C1111" s="64" t="s">
        <v>102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76</v>
      </c>
      <c r="E1113" s="18"/>
    </row>
    <row r="1114" spans="2:5" s="9" customFormat="1">
      <c r="B1114" s="18"/>
      <c r="C1114" s="64" t="s">
        <v>88</v>
      </c>
      <c r="E1114" s="18"/>
    </row>
    <row r="1115" spans="2:5" s="9" customFormat="1">
      <c r="B1115" s="18"/>
      <c r="C1115" s="64" t="s">
        <v>78</v>
      </c>
      <c r="E1115" s="18"/>
    </row>
    <row r="1116" spans="2:5" s="9" customFormat="1">
      <c r="B1116" s="18"/>
      <c r="C1116" s="64" t="s">
        <v>102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805</v>
      </c>
      <c r="E1118" s="18"/>
    </row>
    <row r="1119" spans="2:5" s="9" customFormat="1">
      <c r="B1119" s="18"/>
      <c r="C1119" s="64" t="s">
        <v>806</v>
      </c>
      <c r="E1119" s="18"/>
    </row>
    <row r="1120" spans="2:5" s="9" customFormat="1">
      <c r="B1120" s="18"/>
      <c r="C1120" s="64"/>
      <c r="E1120" s="18"/>
    </row>
    <row r="1121" spans="2:5">
      <c r="C1121" s="64" t="s">
        <v>805</v>
      </c>
    </row>
    <row r="1122" spans="2:5" s="9" customFormat="1">
      <c r="B1122" s="18"/>
      <c r="C1122" s="64" t="s">
        <v>54</v>
      </c>
      <c r="E1122" s="18"/>
    </row>
    <row r="1123" spans="2:5" s="9" customFormat="1">
      <c r="B1123" s="18"/>
      <c r="C1123" s="64" t="s">
        <v>69</v>
      </c>
      <c r="E1123" s="18"/>
    </row>
    <row r="1124" spans="2:5" s="9" customFormat="1">
      <c r="B1124" s="18"/>
      <c r="C1124" s="64" t="s">
        <v>608</v>
      </c>
      <c r="E1124" s="18"/>
    </row>
    <row r="1125" spans="2:5">
      <c r="C1125" s="64" t="s">
        <v>939</v>
      </c>
    </row>
    <row r="1126" spans="2:5">
      <c r="C1126" s="64" t="s">
        <v>102</v>
      </c>
    </row>
    <row r="1129" spans="2:5">
      <c r="C1129" s="64" t="s">
        <v>414</v>
      </c>
    </row>
    <row r="1130" spans="2:5">
      <c r="C1130" s="64" t="s">
        <v>262</v>
      </c>
    </row>
    <row r="1131" spans="2:5">
      <c r="C1131" s="64" t="s">
        <v>637</v>
      </c>
    </row>
    <row r="1132" spans="2:5">
      <c r="C1132" s="64" t="s">
        <v>156</v>
      </c>
    </row>
    <row r="1133" spans="2:5">
      <c r="C1133" s="64" t="s">
        <v>631</v>
      </c>
    </row>
    <row r="1134" spans="2:5">
      <c r="C1134" s="64" t="s">
        <v>633</v>
      </c>
    </row>
    <row r="1135" spans="2:5">
      <c r="C1135" s="64" t="s">
        <v>66</v>
      </c>
    </row>
    <row r="1136" spans="2:5">
      <c r="C1136" s="64" t="s">
        <v>269</v>
      </c>
    </row>
    <row r="1137" spans="3:3">
      <c r="C1137" s="64" t="s">
        <v>638</v>
      </c>
    </row>
    <row r="1138" spans="3:3">
      <c r="C1138" s="64" t="s">
        <v>140</v>
      </c>
    </row>
    <row r="1139" spans="3:3">
      <c r="C1139" s="64" t="s">
        <v>256</v>
      </c>
    </row>
    <row r="1140" spans="3:3">
      <c r="C1140" s="64" t="s">
        <v>122</v>
      </c>
    </row>
    <row r="1141" spans="3:3">
      <c r="C1141" s="64" t="s">
        <v>270</v>
      </c>
    </row>
    <row r="1142" spans="3:3">
      <c r="C1142" s="64" t="s">
        <v>692</v>
      </c>
    </row>
    <row r="1143" spans="3:3">
      <c r="C1143" s="64" t="s">
        <v>1152</v>
      </c>
    </row>
    <row r="1144" spans="3:3">
      <c r="C1144" s="64" t="s">
        <v>267</v>
      </c>
    </row>
    <row r="1145" spans="3:3">
      <c r="C1145" s="64" t="s">
        <v>264</v>
      </c>
    </row>
    <row r="1146" spans="3:3">
      <c r="C1146" s="64" t="s">
        <v>265</v>
      </c>
    </row>
    <row r="1147" spans="3:3">
      <c r="C1147" s="64" t="s">
        <v>254</v>
      </c>
    </row>
    <row r="1148" spans="3:3">
      <c r="C1148" s="64" t="s">
        <v>261</v>
      </c>
    </row>
    <row r="1149" spans="3:3">
      <c r="C1149" s="64" t="s">
        <v>71</v>
      </c>
    </row>
    <row r="1150" spans="3:3">
      <c r="C1150" s="64" t="s">
        <v>259</v>
      </c>
    </row>
    <row r="1151" spans="3:3">
      <c r="C1151" s="64" t="s">
        <v>75</v>
      </c>
    </row>
    <row r="1152" spans="3:3">
      <c r="C1152" s="64" t="s">
        <v>263</v>
      </c>
    </row>
    <row r="1153" spans="3:3">
      <c r="C1153" s="64" t="s">
        <v>635</v>
      </c>
    </row>
    <row r="1154" spans="3:3">
      <c r="C1154" s="64" t="s">
        <v>636</v>
      </c>
    </row>
    <row r="1155" spans="3:3">
      <c r="C1155" s="64" t="s">
        <v>266</v>
      </c>
    </row>
    <row r="1156" spans="3:3">
      <c r="C1156" s="64" t="s">
        <v>85</v>
      </c>
    </row>
    <row r="1157" spans="3:3">
      <c r="C1157" s="64" t="s">
        <v>632</v>
      </c>
    </row>
    <row r="1158" spans="3:3">
      <c r="C1158" s="64" t="s">
        <v>630</v>
      </c>
    </row>
    <row r="1159" spans="3:3">
      <c r="C1159" s="64" t="s">
        <v>640</v>
      </c>
    </row>
    <row r="1160" spans="3:3">
      <c r="C1160" s="64" t="s">
        <v>255</v>
      </c>
    </row>
    <row r="1161" spans="3:3">
      <c r="C1161" s="64" t="s">
        <v>722</v>
      </c>
    </row>
    <row r="1162" spans="3:3">
      <c r="C1162" s="64" t="s">
        <v>34</v>
      </c>
    </row>
    <row r="1163" spans="3:3" ht="14.45" customHeight="1">
      <c r="C1163" s="64" t="s">
        <v>629</v>
      </c>
    </row>
    <row r="1164" spans="3:3">
      <c r="C1164" s="64" t="s">
        <v>634</v>
      </c>
    </row>
    <row r="1165" spans="3:3">
      <c r="C1165" s="64" t="s">
        <v>252</v>
      </c>
    </row>
    <row r="1166" spans="3:3">
      <c r="C1166" s="64" t="s">
        <v>258</v>
      </c>
    </row>
    <row r="1167" spans="3:3">
      <c r="C1167" s="64" t="s">
        <v>257</v>
      </c>
    </row>
    <row r="1168" spans="3:3">
      <c r="C1168" s="64" t="s">
        <v>253</v>
      </c>
    </row>
    <row r="1169" spans="3:3">
      <c r="C1169" s="64" t="s">
        <v>260</v>
      </c>
    </row>
    <row r="1170" spans="3:3">
      <c r="C1170" s="64" t="s">
        <v>102</v>
      </c>
    </row>
    <row r="1171" spans="3:3">
      <c r="C1171" s="64" t="s">
        <v>862</v>
      </c>
    </row>
    <row r="1172" spans="3:3">
      <c r="C1172" s="64" t="s">
        <v>863</v>
      </c>
    </row>
    <row r="1173" spans="3:3">
      <c r="C1173" s="64" t="s">
        <v>864</v>
      </c>
    </row>
    <row r="1174" spans="3:3">
      <c r="C1174" s="64" t="s">
        <v>865</v>
      </c>
    </row>
    <row r="1175" spans="3:3">
      <c r="C1175" s="64" t="s">
        <v>866</v>
      </c>
    </row>
    <row r="1176" spans="3:3">
      <c r="C1176" s="64" t="s">
        <v>867</v>
      </c>
    </row>
    <row r="1177" spans="3:3">
      <c r="C1177" s="64" t="s">
        <v>868</v>
      </c>
    </row>
    <row r="1178" spans="3:3">
      <c r="C1178" s="64" t="s">
        <v>869</v>
      </c>
    </row>
    <row r="1179" spans="3:3">
      <c r="C1179" s="64" t="s">
        <v>870</v>
      </c>
    </row>
    <row r="1180" spans="3:3">
      <c r="C1180" s="64" t="s">
        <v>871</v>
      </c>
    </row>
    <row r="1181" spans="3:3">
      <c r="C1181" s="64" t="s">
        <v>872</v>
      </c>
    </row>
    <row r="1182" spans="3:3">
      <c r="C1182" s="64" t="s">
        <v>873</v>
      </c>
    </row>
    <row r="1183" spans="3:3">
      <c r="C1183" s="64" t="s">
        <v>874</v>
      </c>
    </row>
    <row r="1184" spans="3:3">
      <c r="C1184" s="64" t="s">
        <v>875</v>
      </c>
    </row>
    <row r="1185" spans="3:3">
      <c r="C1185" s="64" t="s">
        <v>876</v>
      </c>
    </row>
    <row r="1186" spans="3:3">
      <c r="C1186" s="64" t="s">
        <v>877</v>
      </c>
    </row>
    <row r="1187" spans="3:3">
      <c r="C1187" s="64" t="s">
        <v>861</v>
      </c>
    </row>
    <row r="1188" spans="3:3">
      <c r="C1188" s="64" t="s">
        <v>1128</v>
      </c>
    </row>
    <row r="1189" spans="3:3">
      <c r="C1189" s="64" t="s">
        <v>1130</v>
      </c>
    </row>
    <row r="1190" spans="3:3">
      <c r="C1190" s="64" t="s">
        <v>1132</v>
      </c>
    </row>
    <row r="1191" spans="3:3">
      <c r="C1191" s="64" t="s">
        <v>878</v>
      </c>
    </row>
    <row r="1192" spans="3:3">
      <c r="C1192" s="144" t="s">
        <v>1134</v>
      </c>
    </row>
    <row r="1193" spans="3:3">
      <c r="C1193" s="64" t="s">
        <v>879</v>
      </c>
    </row>
    <row r="1194" spans="3:3">
      <c r="C1194" s="64" t="s">
        <v>880</v>
      </c>
    </row>
    <row r="1195" spans="3:3">
      <c r="C1195" s="64" t="s">
        <v>881</v>
      </c>
    </row>
    <row r="1196" spans="3:3">
      <c r="C1196" s="64" t="s">
        <v>882</v>
      </c>
    </row>
    <row r="1197" spans="3:3">
      <c r="C1197" s="64" t="s">
        <v>883</v>
      </c>
    </row>
    <row r="1198" spans="3:3">
      <c r="C1198" s="64" t="s">
        <v>884</v>
      </c>
    </row>
    <row r="1199" spans="3:3">
      <c r="C1199" s="64" t="s">
        <v>857</v>
      </c>
    </row>
    <row r="1200" spans="3:3">
      <c r="C1200" s="64" t="s">
        <v>1136</v>
      </c>
    </row>
    <row r="1201" spans="3:3">
      <c r="C1201" s="64" t="s">
        <v>885</v>
      </c>
    </row>
    <row r="1202" spans="3:3">
      <c r="C1202" s="64" t="s">
        <v>1138</v>
      </c>
    </row>
    <row r="1203" spans="3:3">
      <c r="C1203" s="64" t="s">
        <v>886</v>
      </c>
    </row>
    <row r="1204" spans="3:3">
      <c r="C1204" s="64" t="s">
        <v>887</v>
      </c>
    </row>
    <row r="1205" spans="3:3">
      <c r="C1205" s="64" t="s">
        <v>888</v>
      </c>
    </row>
    <row r="1206" spans="3:3">
      <c r="C1206" s="64" t="s">
        <v>889</v>
      </c>
    </row>
    <row r="1207" spans="3:3">
      <c r="C1207" s="64" t="s">
        <v>1140</v>
      </c>
    </row>
    <row r="1208" spans="3:3">
      <c r="C1208" s="64" t="s">
        <v>890</v>
      </c>
    </row>
    <row r="1209" spans="3:3">
      <c r="C1209" s="64" t="s">
        <v>891</v>
      </c>
    </row>
    <row r="1210" spans="3:3">
      <c r="C1210" s="64" t="s">
        <v>892</v>
      </c>
    </row>
    <row r="1211" spans="3:3">
      <c r="C1211" s="64" t="s">
        <v>893</v>
      </c>
    </row>
    <row r="1212" spans="3:3">
      <c r="C1212" s="64" t="s">
        <v>894</v>
      </c>
    </row>
    <row r="1213" spans="3:3">
      <c r="C1213" s="64" t="s">
        <v>895</v>
      </c>
    </row>
    <row r="1214" spans="3:3">
      <c r="C1214" s="64" t="s">
        <v>195</v>
      </c>
    </row>
    <row r="1215" spans="3:3">
      <c r="C1215" s="64" t="s">
        <v>1141</v>
      </c>
    </row>
    <row r="1216" spans="3:3">
      <c r="C1216" s="64" t="s">
        <v>896</v>
      </c>
    </row>
    <row r="1217" spans="3:3">
      <c r="C1217" s="64" t="s">
        <v>897</v>
      </c>
    </row>
    <row r="1218" spans="3:3">
      <c r="C1218" s="64" t="s">
        <v>1143</v>
      </c>
    </row>
    <row r="1219" spans="3:3">
      <c r="C1219" s="64" t="s">
        <v>249</v>
      </c>
    </row>
    <row r="1220" spans="3:3">
      <c r="C1220" s="64" t="s">
        <v>898</v>
      </c>
    </row>
    <row r="1221" spans="3:3">
      <c r="C1221" s="64" t="s">
        <v>899</v>
      </c>
    </row>
    <row r="1222" spans="3:3">
      <c r="C1222" s="64" t="s">
        <v>900</v>
      </c>
    </row>
    <row r="1223" spans="3:3">
      <c r="C1223" s="64" t="s">
        <v>901</v>
      </c>
    </row>
    <row r="1224" spans="3:3">
      <c r="C1224" s="64" t="s">
        <v>902</v>
      </c>
    </row>
    <row r="1225" spans="3:3">
      <c r="C1225" s="64" t="s">
        <v>202</v>
      </c>
    </row>
    <row r="1226" spans="3:3">
      <c r="C1226" s="64" t="s">
        <v>903</v>
      </c>
    </row>
    <row r="1227" spans="3:3">
      <c r="C1227" s="64" t="s">
        <v>904</v>
      </c>
    </row>
    <row r="1228" spans="3:3">
      <c r="C1228" s="64" t="s">
        <v>951</v>
      </c>
    </row>
    <row r="1229" spans="3:3">
      <c r="C1229" s="64" t="s">
        <v>952</v>
      </c>
    </row>
    <row r="1230" spans="3:3">
      <c r="C1230" s="64" t="s">
        <v>953</v>
      </c>
    </row>
    <row r="1231" spans="3:3">
      <c r="C1231" s="64" t="s">
        <v>905</v>
      </c>
    </row>
    <row r="1232" spans="3:3">
      <c r="C1232" s="64" t="s">
        <v>906</v>
      </c>
    </row>
    <row r="1233" spans="3:3">
      <c r="C1233" s="64" t="s">
        <v>907</v>
      </c>
    </row>
    <row r="1234" spans="3:3">
      <c r="C1234" s="64" t="s">
        <v>908</v>
      </c>
    </row>
    <row r="1235" spans="3:3">
      <c r="C1235" s="64" t="s">
        <v>909</v>
      </c>
    </row>
    <row r="1236" spans="3:3">
      <c r="C1236" s="64" t="s">
        <v>950</v>
      </c>
    </row>
    <row r="1237" spans="3:3">
      <c r="C1237" s="64" t="s">
        <v>911</v>
      </c>
    </row>
    <row r="1238" spans="3:3">
      <c r="C1238" s="64" t="s">
        <v>912</v>
      </c>
    </row>
    <row r="1239" spans="3:3">
      <c r="C1239" s="64" t="s">
        <v>858</v>
      </c>
    </row>
    <row r="1240" spans="3:3">
      <c r="C1240" s="64" t="s">
        <v>859</v>
      </c>
    </row>
    <row r="1241" spans="3:3">
      <c r="C1241" s="64" t="s">
        <v>913</v>
      </c>
    </row>
    <row r="1242" spans="3:3">
      <c r="C1242" s="64" t="s">
        <v>860</v>
      </c>
    </row>
    <row r="1243" spans="3:3">
      <c r="C1243" s="64" t="s">
        <v>914</v>
      </c>
    </row>
    <row r="1244" spans="3:3">
      <c r="C1244" s="64" t="s">
        <v>915</v>
      </c>
    </row>
    <row r="1245" spans="3:3">
      <c r="C1245" s="64" t="s">
        <v>130</v>
      </c>
    </row>
    <row r="1248" spans="3:3">
      <c r="C1248" s="64" t="s">
        <v>958</v>
      </c>
    </row>
    <row r="1249" spans="3:3">
      <c r="C1249" s="64" t="s">
        <v>54</v>
      </c>
    </row>
    <row r="1250" spans="3:3">
      <c r="C1250" s="64" t="s">
        <v>69</v>
      </c>
    </row>
    <row r="1251" spans="3:3">
      <c r="C1251" s="64" t="s">
        <v>678</v>
      </c>
    </row>
    <row r="1252" spans="3:3">
      <c r="C1252" s="64" t="s">
        <v>680</v>
      </c>
    </row>
    <row r="1253" spans="3:3">
      <c r="C1253" s="64" t="s">
        <v>102</v>
      </c>
    </row>
    <row r="1255" spans="3:3">
      <c r="C1255" s="64" t="s">
        <v>958</v>
      </c>
    </row>
    <row r="1256" spans="3:3">
      <c r="C1256" s="64" t="s">
        <v>608</v>
      </c>
    </row>
    <row r="1257" spans="3:3">
      <c r="C1257" s="64" t="s">
        <v>939</v>
      </c>
    </row>
    <row r="1258" spans="3:3">
      <c r="C1258" s="64" t="s">
        <v>54</v>
      </c>
    </row>
    <row r="1259" spans="3:3">
      <c r="C1259" s="64" t="s">
        <v>102</v>
      </c>
    </row>
    <row r="1261" spans="3:3">
      <c r="C1261" s="64" t="s">
        <v>805</v>
      </c>
    </row>
    <row r="1262" spans="3:3">
      <c r="C1262" s="64" t="s">
        <v>54</v>
      </c>
    </row>
    <row r="1263" spans="3:3">
      <c r="C1263" s="64" t="s">
        <v>680</v>
      </c>
    </row>
    <row r="1264" spans="3:3">
      <c r="C1264" s="64" t="s">
        <v>678</v>
      </c>
    </row>
    <row r="1265" spans="3:3">
      <c r="C1265" s="64" t="s">
        <v>102</v>
      </c>
    </row>
    <row r="1267" spans="3:3">
      <c r="C1267" s="64" t="s">
        <v>958</v>
      </c>
    </row>
    <row r="1268" spans="3:3">
      <c r="C1268" s="64" t="s">
        <v>54</v>
      </c>
    </row>
    <row r="1269" spans="3:3">
      <c r="C1269" s="64" t="s">
        <v>102</v>
      </c>
    </row>
    <row r="1272" spans="3:3">
      <c r="C1272" s="64" t="s">
        <v>805</v>
      </c>
    </row>
    <row r="1273" spans="3:3">
      <c r="C1273" s="64" t="s">
        <v>54</v>
      </c>
    </row>
    <row r="1274" spans="3:3">
      <c r="C1274" s="64" t="s">
        <v>69</v>
      </c>
    </row>
    <row r="1275" spans="3:3">
      <c r="C1275" s="64" t="s">
        <v>608</v>
      </c>
    </row>
    <row r="1276" spans="3:3">
      <c r="C1276" s="64" t="s">
        <v>678</v>
      </c>
    </row>
    <row r="1277" spans="3:3">
      <c r="C1277" s="64" t="s">
        <v>679</v>
      </c>
    </row>
    <row r="1278" spans="3:3">
      <c r="C1278" s="64" t="s">
        <v>680</v>
      </c>
    </row>
    <row r="1279" spans="3:3">
      <c r="C1279" s="64" t="s">
        <v>681</v>
      </c>
    </row>
    <row r="1280" spans="3:3">
      <c r="C1280" s="64" t="s">
        <v>939</v>
      </c>
    </row>
    <row r="1281" spans="3:3">
      <c r="C1281" s="64" t="s">
        <v>102</v>
      </c>
    </row>
    <row r="1283" spans="3:3">
      <c r="C1283" s="64" t="s">
        <v>311</v>
      </c>
    </row>
    <row r="1284" spans="3:3">
      <c r="C1284" s="64" t="s">
        <v>927</v>
      </c>
    </row>
    <row r="1285" spans="3:3">
      <c r="C1285" s="64" t="s">
        <v>476</v>
      </c>
    </row>
    <row r="1286" spans="3:3">
      <c r="C1286" s="64" t="s">
        <v>479</v>
      </c>
    </row>
    <row r="1287" spans="3:3">
      <c r="C1287" s="64" t="s">
        <v>480</v>
      </c>
    </row>
    <row r="1288" spans="3:3">
      <c r="C1288" s="64" t="s">
        <v>477</v>
      </c>
    </row>
    <row r="1289" spans="3:3">
      <c r="C1289" s="64" t="s">
        <v>481</v>
      </c>
    </row>
    <row r="1290" spans="3:3">
      <c r="C1290" s="64" t="s">
        <v>478</v>
      </c>
    </row>
    <row r="1291" spans="3:3">
      <c r="C1291" s="64" t="s">
        <v>482</v>
      </c>
    </row>
    <row r="1292" spans="3:3">
      <c r="C1292" s="64" t="s">
        <v>483</v>
      </c>
    </row>
    <row r="1293" spans="3:3">
      <c r="C1293" s="64" t="s">
        <v>485</v>
      </c>
    </row>
    <row r="1294" spans="3:3">
      <c r="C1294" s="64" t="s">
        <v>484</v>
      </c>
    </row>
    <row r="1295" spans="3:3">
      <c r="C1295" s="64" t="s">
        <v>486</v>
      </c>
    </row>
    <row r="1296" spans="3:3">
      <c r="C1296" s="64" t="s">
        <v>487</v>
      </c>
    </row>
    <row r="1297" spans="3:3">
      <c r="C1297" s="64" t="s">
        <v>488</v>
      </c>
    </row>
    <row r="1298" spans="3:3">
      <c r="C1298" s="64" t="s">
        <v>489</v>
      </c>
    </row>
    <row r="1299" spans="3:3">
      <c r="C1299" s="64" t="s">
        <v>490</v>
      </c>
    </row>
    <row r="1300" spans="3:3">
      <c r="C1300" s="64" t="s">
        <v>491</v>
      </c>
    </row>
    <row r="1301" spans="3:3">
      <c r="C1301" s="64" t="s">
        <v>492</v>
      </c>
    </row>
    <row r="1302" spans="3:3">
      <c r="C1302" s="64" t="s">
        <v>493</v>
      </c>
    </row>
    <row r="1303" spans="3:3">
      <c r="C1303" s="64" t="s">
        <v>494</v>
      </c>
    </row>
    <row r="1304" spans="3:3">
      <c r="C1304" s="64" t="s">
        <v>495</v>
      </c>
    </row>
    <row r="1305" spans="3:3">
      <c r="C1305" s="64" t="s">
        <v>593</v>
      </c>
    </row>
    <row r="1306" spans="3:3">
      <c r="C1306" s="64" t="s">
        <v>496</v>
      </c>
    </row>
    <row r="1307" spans="3:3">
      <c r="C1307" s="64" t="s">
        <v>497</v>
      </c>
    </row>
    <row r="1308" spans="3:3">
      <c r="C1308" s="64" t="s">
        <v>498</v>
      </c>
    </row>
    <row r="1309" spans="3:3">
      <c r="C1309" s="64" t="s">
        <v>499</v>
      </c>
    </row>
    <row r="1310" spans="3:3">
      <c r="C1310" s="64" t="s">
        <v>500</v>
      </c>
    </row>
    <row r="1311" spans="3:3">
      <c r="C1311" s="64" t="s">
        <v>501</v>
      </c>
    </row>
    <row r="1312" spans="3:3">
      <c r="C1312" s="64" t="s">
        <v>502</v>
      </c>
    </row>
    <row r="1313" spans="3:3">
      <c r="C1313" s="64" t="s">
        <v>503</v>
      </c>
    </row>
    <row r="1314" spans="3:3">
      <c r="C1314" s="64" t="s">
        <v>504</v>
      </c>
    </row>
    <row r="1315" spans="3:3">
      <c r="C1315" s="6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16384" width="9" hidden="1"/>
  </cols>
  <sheetData>
    <row r="1" spans="1:4" ht="15.75">
      <c r="A1" s="121" t="s">
        <v>789</v>
      </c>
      <c r="B1" s="122" t="s">
        <v>790</v>
      </c>
      <c r="C1" s="122" t="s">
        <v>800</v>
      </c>
      <c r="D1" s="123" t="s">
        <v>947</v>
      </c>
    </row>
    <row r="2" spans="1:4" ht="15.75" hidden="1" outlineLevel="1">
      <c r="A2" s="47" t="s">
        <v>31</v>
      </c>
      <c r="B2" s="48" t="s">
        <v>651</v>
      </c>
      <c r="C2" s="47">
        <v>5.0999999999999996</v>
      </c>
      <c r="D2" s="125"/>
    </row>
    <row r="3" spans="1:4" ht="15.75" hidden="1" outlineLevel="1">
      <c r="A3" s="47" t="s">
        <v>31</v>
      </c>
      <c r="B3" s="48" t="s">
        <v>0</v>
      </c>
      <c r="C3" s="47">
        <v>5.2</v>
      </c>
      <c r="D3" s="125"/>
    </row>
    <row r="4" spans="1:4" ht="15.75" hidden="1" outlineLevel="1">
      <c r="A4" s="47" t="s">
        <v>31</v>
      </c>
      <c r="B4" s="48" t="s">
        <v>723</v>
      </c>
      <c r="C4" s="47">
        <v>5.4</v>
      </c>
      <c r="D4" s="125"/>
    </row>
    <row r="5" spans="1:4" ht="15.75" hidden="1" outlineLevel="1">
      <c r="A5" s="47" t="s">
        <v>31</v>
      </c>
      <c r="B5" s="48" t="s">
        <v>741</v>
      </c>
      <c r="C5" s="47">
        <v>5.7</v>
      </c>
      <c r="D5" s="125"/>
    </row>
    <row r="6" spans="1:4" ht="15.75" hidden="1" outlineLevel="1">
      <c r="A6" s="47" t="s">
        <v>31</v>
      </c>
      <c r="B6" s="48" t="s">
        <v>742</v>
      </c>
      <c r="C6" s="47">
        <v>5.1100000000000003</v>
      </c>
      <c r="D6" s="125"/>
    </row>
    <row r="7" spans="1:4" ht="15.75" hidden="1" outlineLevel="1">
      <c r="A7" s="47" t="s">
        <v>31</v>
      </c>
      <c r="B7" s="48" t="s">
        <v>1</v>
      </c>
      <c r="C7" s="47">
        <v>5.26</v>
      </c>
      <c r="D7" s="125"/>
    </row>
    <row r="8" spans="1:4" ht="15.75" hidden="1" outlineLevel="1">
      <c r="A8" s="47" t="s">
        <v>31</v>
      </c>
      <c r="B8" s="48" t="s">
        <v>604</v>
      </c>
      <c r="C8" s="47">
        <v>5.27</v>
      </c>
      <c r="D8" s="125"/>
    </row>
    <row r="9" spans="1:4" ht="15.75" hidden="1" outlineLevel="1">
      <c r="A9" s="47" t="s">
        <v>31</v>
      </c>
      <c r="B9" s="48" t="s">
        <v>606</v>
      </c>
      <c r="C9" s="47">
        <v>5.36</v>
      </c>
      <c r="D9" s="125"/>
    </row>
    <row r="10" spans="1:4" ht="15.75" hidden="1" outlineLevel="1">
      <c r="A10" s="47" t="s">
        <v>31</v>
      </c>
      <c r="B10" s="48" t="s">
        <v>772</v>
      </c>
      <c r="C10" s="49">
        <v>5.5</v>
      </c>
      <c r="D10" s="125"/>
    </row>
    <row r="11" spans="1:4" ht="15.75" hidden="1" outlineLevel="1">
      <c r="A11" s="47" t="s">
        <v>31</v>
      </c>
      <c r="B11" s="48" t="s">
        <v>8</v>
      </c>
      <c r="C11" s="47">
        <v>5.51</v>
      </c>
      <c r="D11" s="125"/>
    </row>
    <row r="12" spans="1:4" ht="15.75" hidden="1" outlineLevel="1">
      <c r="A12" s="47" t="s">
        <v>31</v>
      </c>
      <c r="B12" s="48" t="s">
        <v>396</v>
      </c>
      <c r="C12" s="47">
        <v>5.53</v>
      </c>
      <c r="D12" s="125"/>
    </row>
    <row r="13" spans="1:4" ht="15.75" hidden="1" outlineLevel="1">
      <c r="A13" s="47" t="s">
        <v>31</v>
      </c>
      <c r="B13" s="48" t="s">
        <v>922</v>
      </c>
      <c r="C13" s="47">
        <v>5.59</v>
      </c>
      <c r="D13" s="125"/>
    </row>
    <row r="14" spans="1:4" ht="15.75" hidden="1" outlineLevel="1">
      <c r="A14" s="47" t="s">
        <v>31</v>
      </c>
      <c r="B14" s="48" t="s">
        <v>11</v>
      </c>
      <c r="C14" s="47">
        <v>5.54</v>
      </c>
      <c r="D14" s="125"/>
    </row>
    <row r="15" spans="1:4" ht="15.75" hidden="1" outlineLevel="1">
      <c r="A15" s="47" t="s">
        <v>31</v>
      </c>
      <c r="B15" s="48" t="s">
        <v>14</v>
      </c>
      <c r="C15" s="49">
        <v>5.7</v>
      </c>
      <c r="D15" s="124" t="s">
        <v>935</v>
      </c>
    </row>
    <row r="16" spans="1:4" ht="15.75" hidden="1" outlineLevel="1">
      <c r="A16" s="47" t="s">
        <v>31</v>
      </c>
      <c r="B16" s="48" t="s">
        <v>1153</v>
      </c>
      <c r="C16" s="47">
        <v>5.63</v>
      </c>
      <c r="D16" s="125"/>
    </row>
    <row r="17" spans="1:4" ht="15.75" hidden="1" outlineLevel="1">
      <c r="A17" s="47" t="s">
        <v>31</v>
      </c>
      <c r="B17" s="48" t="s">
        <v>19</v>
      </c>
      <c r="C17" s="47">
        <v>5.47</v>
      </c>
      <c r="D17" s="125"/>
    </row>
    <row r="18" spans="1:4" ht="15.75" hidden="1" outlineLevel="1">
      <c r="A18" s="47" t="s">
        <v>31</v>
      </c>
      <c r="B18" s="48" t="s">
        <v>30</v>
      </c>
      <c r="C18" s="47">
        <v>5.48</v>
      </c>
      <c r="D18" s="125"/>
    </row>
    <row r="19" spans="1:4" ht="15.75" collapsed="1">
      <c r="A19" s="53" t="s">
        <v>31</v>
      </c>
      <c r="B19" s="48"/>
      <c r="C19" s="47"/>
      <c r="D19" s="125"/>
    </row>
    <row r="20" spans="1:4" ht="15.75" hidden="1" outlineLevel="1">
      <c r="A20" s="47" t="s">
        <v>40</v>
      </c>
      <c r="B20" s="48" t="s">
        <v>651</v>
      </c>
      <c r="C20" s="47">
        <v>5.0999999999999996</v>
      </c>
      <c r="D20" s="125"/>
    </row>
    <row r="21" spans="1:4" ht="15.75" hidden="1" outlineLevel="1">
      <c r="A21" s="47" t="s">
        <v>40</v>
      </c>
      <c r="B21" s="48" t="s">
        <v>0</v>
      </c>
      <c r="C21" s="47">
        <v>5.2</v>
      </c>
      <c r="D21" s="125"/>
    </row>
    <row r="22" spans="1:4" ht="15.75" hidden="1" outlineLevel="1">
      <c r="A22" s="47" t="s">
        <v>40</v>
      </c>
      <c r="B22" s="48" t="s">
        <v>724</v>
      </c>
      <c r="C22" s="47">
        <v>5.3</v>
      </c>
      <c r="D22" s="125"/>
    </row>
    <row r="23" spans="1:4" ht="15.75" hidden="1" outlineLevel="1">
      <c r="A23" s="47" t="s">
        <v>40</v>
      </c>
      <c r="B23" s="48" t="s">
        <v>3</v>
      </c>
      <c r="C23" s="47">
        <v>5.14</v>
      </c>
      <c r="D23" s="125"/>
    </row>
    <row r="24" spans="1:4" ht="15.75" hidden="1" outlineLevel="1">
      <c r="A24" s="47" t="s">
        <v>40</v>
      </c>
      <c r="B24" s="48" t="s">
        <v>29</v>
      </c>
      <c r="C24" s="47">
        <v>5.19</v>
      </c>
      <c r="D24" s="125"/>
    </row>
    <row r="25" spans="1:4" ht="15.75" hidden="1" outlineLevel="1">
      <c r="A25" s="47" t="s">
        <v>40</v>
      </c>
      <c r="B25" s="48" t="s">
        <v>1</v>
      </c>
      <c r="C25" s="47">
        <v>5.26</v>
      </c>
      <c r="D25" s="125"/>
    </row>
    <row r="26" spans="1:4" ht="15.75" hidden="1" outlineLevel="1">
      <c r="A26" s="47" t="s">
        <v>40</v>
      </c>
      <c r="B26" s="48" t="s">
        <v>604</v>
      </c>
      <c r="C26" s="47">
        <v>5.27</v>
      </c>
      <c r="D26" s="125"/>
    </row>
    <row r="27" spans="1:4" ht="15.75" hidden="1" outlineLevel="1">
      <c r="A27" s="47" t="s">
        <v>40</v>
      </c>
      <c r="B27" s="48" t="s">
        <v>605</v>
      </c>
      <c r="C27" s="47">
        <v>5.28</v>
      </c>
      <c r="D27" s="125"/>
    </row>
    <row r="28" spans="1:4" ht="15.75" hidden="1" outlineLevel="1">
      <c r="A28" s="47" t="s">
        <v>40</v>
      </c>
      <c r="B28" s="48" t="s">
        <v>5</v>
      </c>
      <c r="C28" s="49">
        <v>5.3</v>
      </c>
      <c r="D28" s="125"/>
    </row>
    <row r="29" spans="1:4" ht="15.75" hidden="1" outlineLevel="1">
      <c r="A29" s="47" t="s">
        <v>40</v>
      </c>
      <c r="B29" s="48" t="s">
        <v>6</v>
      </c>
      <c r="C29" s="47">
        <v>5.49</v>
      </c>
      <c r="D29" s="125"/>
    </row>
    <row r="30" spans="1:4" ht="15.75" hidden="1" outlineLevel="1">
      <c r="A30" s="47" t="s">
        <v>40</v>
      </c>
      <c r="B30" s="48" t="s">
        <v>8</v>
      </c>
      <c r="C30" s="47">
        <v>5.51</v>
      </c>
      <c r="D30" s="125"/>
    </row>
    <row r="31" spans="1:4" ht="15.75" hidden="1" outlineLevel="1">
      <c r="A31" s="47" t="s">
        <v>40</v>
      </c>
      <c r="B31" s="48" t="s">
        <v>396</v>
      </c>
      <c r="C31" s="47">
        <v>5.53</v>
      </c>
      <c r="D31" s="125"/>
    </row>
    <row r="32" spans="1:4" ht="15.75" hidden="1" outlineLevel="1">
      <c r="A32" s="47" t="s">
        <v>40</v>
      </c>
      <c r="B32" s="48" t="s">
        <v>13</v>
      </c>
      <c r="C32" s="47">
        <v>5.69</v>
      </c>
      <c r="D32" s="125"/>
    </row>
    <row r="33" spans="1:4" ht="15.75" hidden="1" outlineLevel="1">
      <c r="A33" s="47" t="s">
        <v>40</v>
      </c>
      <c r="B33" s="48" t="s">
        <v>421</v>
      </c>
      <c r="C33" s="47">
        <v>5.75</v>
      </c>
      <c r="D33" s="125"/>
    </row>
    <row r="34" spans="1:4" ht="15.75" hidden="1" outlineLevel="1">
      <c r="A34" s="47" t="s">
        <v>40</v>
      </c>
      <c r="B34" s="48" t="s">
        <v>14</v>
      </c>
      <c r="C34" s="49">
        <v>5.7</v>
      </c>
      <c r="D34" s="125"/>
    </row>
    <row r="35" spans="1:4" ht="15.75" hidden="1" outlineLevel="1">
      <c r="A35" s="47" t="s">
        <v>40</v>
      </c>
      <c r="B35" s="48" t="s">
        <v>621</v>
      </c>
      <c r="C35" s="47">
        <v>5.74</v>
      </c>
      <c r="D35" s="125"/>
    </row>
    <row r="36" spans="1:4" ht="15.75" hidden="1" outlineLevel="1">
      <c r="A36" s="47" t="s">
        <v>40</v>
      </c>
      <c r="B36" s="48" t="s">
        <v>938</v>
      </c>
      <c r="C36" s="47">
        <v>5.62</v>
      </c>
      <c r="D36" s="125"/>
    </row>
    <row r="37" spans="1:4" ht="15.75" hidden="1" outlineLevel="1">
      <c r="A37" s="47" t="s">
        <v>40</v>
      </c>
      <c r="B37" s="48" t="s">
        <v>773</v>
      </c>
      <c r="C37" s="47">
        <v>5.58</v>
      </c>
      <c r="D37" s="125"/>
    </row>
    <row r="38" spans="1:4" ht="15.75" hidden="1" outlineLevel="1">
      <c r="A38" s="47" t="s">
        <v>40</v>
      </c>
      <c r="B38" s="48" t="s">
        <v>11</v>
      </c>
      <c r="C38" s="47">
        <v>5.54</v>
      </c>
      <c r="D38" s="125"/>
    </row>
    <row r="39" spans="1:4" ht="15.75" hidden="1" outlineLevel="1">
      <c r="A39" s="47" t="s">
        <v>40</v>
      </c>
      <c r="B39" s="48" t="s">
        <v>15</v>
      </c>
      <c r="C39" s="47">
        <v>5.55</v>
      </c>
      <c r="D39" s="125"/>
    </row>
    <row r="40" spans="1:4" ht="15.75" hidden="1" outlineLevel="1">
      <c r="A40" s="47" t="s">
        <v>40</v>
      </c>
      <c r="B40" s="48" t="s">
        <v>1153</v>
      </c>
      <c r="C40" s="47">
        <v>5.63</v>
      </c>
      <c r="D40" s="125"/>
    </row>
    <row r="41" spans="1:4" ht="15.75" hidden="1" outlineLevel="1">
      <c r="A41" s="47" t="s">
        <v>40</v>
      </c>
      <c r="B41" s="48" t="s">
        <v>1154</v>
      </c>
      <c r="C41" s="47">
        <v>5.65</v>
      </c>
      <c r="D41" s="125"/>
    </row>
    <row r="42" spans="1:4" ht="15.75" hidden="1" outlineLevel="1">
      <c r="A42" s="47" t="s">
        <v>40</v>
      </c>
      <c r="B42" s="48" t="s">
        <v>26</v>
      </c>
      <c r="C42" s="47">
        <v>5.68</v>
      </c>
      <c r="D42" s="125"/>
    </row>
    <row r="43" spans="1:4" ht="15.75" hidden="1" outlineLevel="1">
      <c r="A43" s="47" t="s">
        <v>40</v>
      </c>
      <c r="B43" s="48" t="s">
        <v>18</v>
      </c>
      <c r="C43" s="47">
        <v>5.45</v>
      </c>
      <c r="D43" s="125"/>
    </row>
    <row r="44" spans="1:4" ht="15.75" hidden="1" outlineLevel="1">
      <c r="A44" s="47" t="s">
        <v>40</v>
      </c>
      <c r="B44" s="48" t="s">
        <v>19</v>
      </c>
      <c r="C44" s="47">
        <v>5.47</v>
      </c>
      <c r="D44" s="125"/>
    </row>
    <row r="45" spans="1:4" ht="15.75" hidden="1" outlineLevel="1">
      <c r="A45" s="47" t="s">
        <v>40</v>
      </c>
      <c r="B45" s="48" t="s">
        <v>30</v>
      </c>
      <c r="C45" s="47">
        <v>5.48</v>
      </c>
      <c r="D45" s="125"/>
    </row>
    <row r="46" spans="1:4" ht="15.75" collapsed="1">
      <c r="A46" s="53" t="s">
        <v>40</v>
      </c>
      <c r="B46" s="48"/>
      <c r="C46" s="47"/>
      <c r="D46" s="125"/>
    </row>
    <row r="47" spans="1:4" ht="15.75" hidden="1" outlineLevel="1">
      <c r="A47" s="47" t="s">
        <v>32</v>
      </c>
      <c r="B47" s="48" t="s">
        <v>651</v>
      </c>
      <c r="C47" s="47">
        <v>5.0999999999999996</v>
      </c>
      <c r="D47" s="125"/>
    </row>
    <row r="48" spans="1:4" ht="15.75" hidden="1" outlineLevel="1">
      <c r="A48" s="47" t="s">
        <v>32</v>
      </c>
      <c r="B48" s="48" t="s">
        <v>0</v>
      </c>
      <c r="C48" s="47">
        <v>5.2</v>
      </c>
      <c r="D48" s="125"/>
    </row>
    <row r="49" spans="1:4" ht="15.75" hidden="1" outlineLevel="1">
      <c r="A49" s="47" t="s">
        <v>32</v>
      </c>
      <c r="B49" s="48" t="s">
        <v>724</v>
      </c>
      <c r="C49" s="47">
        <v>5.3</v>
      </c>
      <c r="D49" s="125"/>
    </row>
    <row r="50" spans="1:4" ht="15.75" hidden="1" outlineLevel="1">
      <c r="A50" s="47" t="s">
        <v>32</v>
      </c>
      <c r="B50" s="48" t="s">
        <v>2</v>
      </c>
      <c r="C50" s="47">
        <v>5.6</v>
      </c>
      <c r="D50" s="125"/>
    </row>
    <row r="51" spans="1:4" ht="15.75" hidden="1" outlineLevel="1">
      <c r="A51" s="47" t="s">
        <v>32</v>
      </c>
      <c r="B51" s="48" t="s">
        <v>730</v>
      </c>
      <c r="C51" s="49">
        <v>5.0999999999999996</v>
      </c>
      <c r="D51" s="125"/>
    </row>
    <row r="52" spans="1:4" ht="15.75" hidden="1" outlineLevel="1">
      <c r="A52" s="47" t="s">
        <v>32</v>
      </c>
      <c r="B52" s="48" t="s">
        <v>3</v>
      </c>
      <c r="C52" s="47">
        <v>5.14</v>
      </c>
      <c r="D52" s="125"/>
    </row>
    <row r="53" spans="1:4" ht="15.75" hidden="1" outlineLevel="1">
      <c r="A53" s="47" t="s">
        <v>32</v>
      </c>
      <c r="B53" s="48" t="s">
        <v>29</v>
      </c>
      <c r="C53" s="47">
        <v>5.19</v>
      </c>
      <c r="D53" s="125"/>
    </row>
    <row r="54" spans="1:4" ht="15.75" hidden="1" outlineLevel="1">
      <c r="A54" s="47" t="s">
        <v>32</v>
      </c>
      <c r="B54" s="48" t="s">
        <v>28</v>
      </c>
      <c r="C54" s="47">
        <v>5.24</v>
      </c>
      <c r="D54" s="125"/>
    </row>
    <row r="55" spans="1:4" ht="15.75" hidden="1" outlineLevel="1">
      <c r="A55" s="47" t="s">
        <v>32</v>
      </c>
      <c r="B55" s="48" t="s">
        <v>1</v>
      </c>
      <c r="C55" s="47">
        <v>5.26</v>
      </c>
      <c r="D55" s="125"/>
    </row>
    <row r="56" spans="1:4" ht="15.75" hidden="1" outlineLevel="1">
      <c r="A56" s="47" t="s">
        <v>32</v>
      </c>
      <c r="B56" s="48" t="s">
        <v>604</v>
      </c>
      <c r="C56" s="47">
        <v>5.27</v>
      </c>
      <c r="D56" s="125"/>
    </row>
    <row r="57" spans="1:4" ht="15.75" hidden="1" outlineLevel="1">
      <c r="A57" s="47" t="s">
        <v>32</v>
      </c>
      <c r="B57" s="48" t="s">
        <v>605</v>
      </c>
      <c r="C57" s="47">
        <v>5.28</v>
      </c>
      <c r="D57" s="125"/>
    </row>
    <row r="58" spans="1:4" ht="15.75" hidden="1" outlineLevel="1">
      <c r="A58" s="47" t="s">
        <v>32</v>
      </c>
      <c r="B58" s="48" t="s">
        <v>5</v>
      </c>
      <c r="C58" s="49">
        <v>5.3</v>
      </c>
      <c r="D58" s="125"/>
    </row>
    <row r="59" spans="1:4" ht="15.75" hidden="1" outlineLevel="1">
      <c r="A59" s="47" t="s">
        <v>32</v>
      </c>
      <c r="B59" s="48" t="s">
        <v>9</v>
      </c>
      <c r="C59" s="47">
        <v>5.31</v>
      </c>
      <c r="D59" s="125"/>
    </row>
    <row r="60" spans="1:4" ht="15.75" hidden="1" outlineLevel="1">
      <c r="A60" s="47" t="s">
        <v>32</v>
      </c>
      <c r="B60" s="48" t="s">
        <v>606</v>
      </c>
      <c r="C60" s="47">
        <v>5.36</v>
      </c>
      <c r="D60" s="125"/>
    </row>
    <row r="61" spans="1:4" ht="15.75" hidden="1" outlineLevel="1">
      <c r="A61" s="47" t="s">
        <v>32</v>
      </c>
      <c r="B61" s="48" t="s">
        <v>6</v>
      </c>
      <c r="C61" s="47">
        <v>5.49</v>
      </c>
      <c r="D61" s="125"/>
    </row>
    <row r="62" spans="1:4" ht="15.75" hidden="1" outlineLevel="1">
      <c r="A62" s="47" t="s">
        <v>32</v>
      </c>
      <c r="B62" s="48" t="s">
        <v>8</v>
      </c>
      <c r="C62" s="47">
        <v>5.51</v>
      </c>
      <c r="D62" s="125"/>
    </row>
    <row r="63" spans="1:4" ht="15.75" hidden="1" outlineLevel="1">
      <c r="A63" s="47" t="s">
        <v>32</v>
      </c>
      <c r="B63" s="48" t="s">
        <v>7</v>
      </c>
      <c r="C63" s="47">
        <v>5.52</v>
      </c>
      <c r="D63" s="125"/>
    </row>
    <row r="64" spans="1:4" ht="15.75" hidden="1" outlineLevel="1">
      <c r="A64" s="47" t="s">
        <v>32</v>
      </c>
      <c r="B64" s="48" t="s">
        <v>396</v>
      </c>
      <c r="C64" s="47">
        <v>5.53</v>
      </c>
      <c r="D64" s="125"/>
    </row>
    <row r="65" spans="1:4" ht="15.75" hidden="1" outlineLevel="1">
      <c r="A65" s="47" t="s">
        <v>32</v>
      </c>
      <c r="B65" s="48" t="s">
        <v>13</v>
      </c>
      <c r="C65" s="47">
        <v>5.69</v>
      </c>
      <c r="D65" s="125"/>
    </row>
    <row r="66" spans="1:4" ht="15.75" hidden="1" outlineLevel="1">
      <c r="A66" s="47" t="s">
        <v>32</v>
      </c>
      <c r="B66" s="48" t="s">
        <v>309</v>
      </c>
      <c r="C66" s="49">
        <v>5.72</v>
      </c>
      <c r="D66" s="125"/>
    </row>
    <row r="67" spans="1:4" ht="15.75" hidden="1" outlineLevel="1">
      <c r="A67" s="47" t="s">
        <v>32</v>
      </c>
      <c r="B67" s="48" t="s">
        <v>421</v>
      </c>
      <c r="C67" s="47">
        <v>5.75</v>
      </c>
      <c r="D67" s="125"/>
    </row>
    <row r="68" spans="1:4" ht="15.75" hidden="1" outlineLevel="1">
      <c r="A68" s="47" t="s">
        <v>32</v>
      </c>
      <c r="B68" s="48" t="s">
        <v>14</v>
      </c>
      <c r="C68" s="49">
        <v>5.7</v>
      </c>
      <c r="D68" s="125"/>
    </row>
    <row r="69" spans="1:4" ht="15.75" hidden="1" outlineLevel="1">
      <c r="A69" s="47" t="s">
        <v>32</v>
      </c>
      <c r="B69" s="48" t="s">
        <v>621</v>
      </c>
      <c r="C69" s="47">
        <v>5.74</v>
      </c>
      <c r="D69" s="125"/>
    </row>
    <row r="70" spans="1:4" ht="15.75" hidden="1" outlineLevel="1">
      <c r="A70" s="47" t="s">
        <v>32</v>
      </c>
      <c r="B70" s="48" t="s">
        <v>925</v>
      </c>
      <c r="C70" s="47">
        <v>5.76</v>
      </c>
      <c r="D70" s="125"/>
    </row>
    <row r="71" spans="1:4" ht="15.75" hidden="1" outlineLevel="1">
      <c r="A71" s="47" t="s">
        <v>32</v>
      </c>
      <c r="B71" s="48" t="s">
        <v>669</v>
      </c>
      <c r="C71" s="47">
        <v>5.89</v>
      </c>
      <c r="D71" s="124" t="s">
        <v>935</v>
      </c>
    </row>
    <row r="72" spans="1:4" ht="15.75" hidden="1" outlineLevel="1">
      <c r="A72" s="47" t="s">
        <v>32</v>
      </c>
      <c r="B72" s="48" t="s">
        <v>773</v>
      </c>
      <c r="C72" s="47">
        <v>5.58</v>
      </c>
      <c r="D72" s="125"/>
    </row>
    <row r="73" spans="1:4" ht="15.75" hidden="1" outlineLevel="1">
      <c r="A73" s="47" t="s">
        <v>32</v>
      </c>
      <c r="B73" s="48" t="s">
        <v>938</v>
      </c>
      <c r="C73" s="47">
        <v>5.62</v>
      </c>
      <c r="D73" s="125"/>
    </row>
    <row r="74" spans="1:4" ht="15.75" hidden="1" outlineLevel="1">
      <c r="A74" s="47" t="s">
        <v>32</v>
      </c>
      <c r="B74" s="48" t="s">
        <v>11</v>
      </c>
      <c r="C74" s="47">
        <v>5.54</v>
      </c>
      <c r="D74" s="125"/>
    </row>
    <row r="75" spans="1:4" ht="15.75" hidden="1" outlineLevel="1">
      <c r="A75" s="47" t="s">
        <v>32</v>
      </c>
      <c r="B75" s="48" t="s">
        <v>15</v>
      </c>
      <c r="C75" s="47">
        <v>5.55</v>
      </c>
      <c r="D75" s="125"/>
    </row>
    <row r="76" spans="1:4" ht="15.75" hidden="1" outlineLevel="1">
      <c r="A76" s="47" t="s">
        <v>32</v>
      </c>
      <c r="B76" s="48" t="s">
        <v>1153</v>
      </c>
      <c r="C76" s="47">
        <v>5.63</v>
      </c>
      <c r="D76" s="125"/>
    </row>
    <row r="77" spans="1:4" ht="15.75" hidden="1" outlineLevel="1">
      <c r="A77" s="47" t="s">
        <v>32</v>
      </c>
      <c r="B77" s="48" t="s">
        <v>1154</v>
      </c>
      <c r="C77" s="47">
        <v>5.65</v>
      </c>
      <c r="D77" s="125"/>
    </row>
    <row r="78" spans="1:4" ht="15.75" hidden="1" outlineLevel="1">
      <c r="A78" s="47" t="s">
        <v>32</v>
      </c>
      <c r="B78" s="48" t="s">
        <v>788</v>
      </c>
      <c r="C78" s="47">
        <v>5.66</v>
      </c>
      <c r="D78" s="125"/>
    </row>
    <row r="79" spans="1:4" ht="15.75" hidden="1" outlineLevel="1">
      <c r="A79" s="47" t="s">
        <v>32</v>
      </c>
      <c r="B79" s="48" t="s">
        <v>26</v>
      </c>
      <c r="C79" s="47">
        <v>5.68</v>
      </c>
      <c r="D79" s="125"/>
    </row>
    <row r="80" spans="1:4" ht="15.75" hidden="1" outlineLevel="1">
      <c r="A80" s="47" t="s">
        <v>32</v>
      </c>
      <c r="B80" s="48" t="s">
        <v>18</v>
      </c>
      <c r="C80" s="47">
        <v>5.45</v>
      </c>
      <c r="D80" s="125"/>
    </row>
    <row r="81" spans="1:4" ht="15.75" hidden="1" outlineLevel="1">
      <c r="A81" s="47" t="s">
        <v>32</v>
      </c>
      <c r="B81" s="48" t="s">
        <v>19</v>
      </c>
      <c r="C81" s="47">
        <v>5.47</v>
      </c>
      <c r="D81" s="125"/>
    </row>
    <row r="82" spans="1:4" ht="15.75" hidden="1" outlineLevel="1">
      <c r="A82" s="47" t="s">
        <v>32</v>
      </c>
      <c r="B82" s="48" t="s">
        <v>30</v>
      </c>
      <c r="C82" s="47">
        <v>5.48</v>
      </c>
      <c r="D82" s="125"/>
    </row>
    <row r="83" spans="1:4" ht="15.75" collapsed="1">
      <c r="A83" s="53" t="s">
        <v>32</v>
      </c>
      <c r="B83" s="48"/>
      <c r="C83" s="47"/>
      <c r="D83" s="125"/>
    </row>
    <row r="84" spans="1:4" ht="15.75" hidden="1" outlineLevel="1">
      <c r="A84" s="47" t="s">
        <v>33</v>
      </c>
      <c r="B84" s="48" t="s">
        <v>651</v>
      </c>
      <c r="C84" s="47">
        <v>5.0999999999999996</v>
      </c>
      <c r="D84" s="125"/>
    </row>
    <row r="85" spans="1:4" ht="15.75" hidden="1" outlineLevel="1">
      <c r="A85" s="47" t="s">
        <v>33</v>
      </c>
      <c r="B85" s="48" t="s">
        <v>0</v>
      </c>
      <c r="C85" s="47">
        <v>5.2</v>
      </c>
      <c r="D85" s="125"/>
    </row>
    <row r="86" spans="1:4" ht="15.75" hidden="1" outlineLevel="1">
      <c r="A86" s="47" t="s">
        <v>33</v>
      </c>
      <c r="B86" s="48" t="s">
        <v>724</v>
      </c>
      <c r="C86" s="47">
        <v>5.3</v>
      </c>
      <c r="D86" s="125"/>
    </row>
    <row r="87" spans="1:4" ht="15.75" hidden="1" outlineLevel="1">
      <c r="A87" s="47" t="s">
        <v>33</v>
      </c>
      <c r="B87" s="48" t="s">
        <v>2</v>
      </c>
      <c r="C87" s="47">
        <v>5.6</v>
      </c>
      <c r="D87" s="125"/>
    </row>
    <row r="88" spans="1:4" ht="15.75" hidden="1" outlineLevel="1">
      <c r="A88" s="47" t="s">
        <v>33</v>
      </c>
      <c r="B88" s="48" t="s">
        <v>730</v>
      </c>
      <c r="C88" s="49">
        <v>5.0999999999999996</v>
      </c>
      <c r="D88" s="125"/>
    </row>
    <row r="89" spans="1:4" ht="15.75" hidden="1" outlineLevel="1">
      <c r="A89" s="47" t="s">
        <v>33</v>
      </c>
      <c r="B89" s="48" t="s">
        <v>3</v>
      </c>
      <c r="C89" s="47">
        <v>5.14</v>
      </c>
      <c r="D89" s="125"/>
    </row>
    <row r="90" spans="1:4" ht="15.75" hidden="1" outlineLevel="1">
      <c r="A90" s="47" t="s">
        <v>33</v>
      </c>
      <c r="B90" s="48" t="s">
        <v>29</v>
      </c>
      <c r="C90" s="47">
        <v>5.19</v>
      </c>
      <c r="D90" s="125"/>
    </row>
    <row r="91" spans="1:4" ht="15.75" hidden="1" outlineLevel="1">
      <c r="A91" s="47" t="s">
        <v>33</v>
      </c>
      <c r="B91" s="48" t="s">
        <v>28</v>
      </c>
      <c r="C91" s="47">
        <v>5.24</v>
      </c>
      <c r="D91" s="125"/>
    </row>
    <row r="92" spans="1:4" ht="15.75" hidden="1" outlineLevel="1">
      <c r="A92" s="47" t="s">
        <v>33</v>
      </c>
      <c r="B92" s="48" t="s">
        <v>1</v>
      </c>
      <c r="C92" s="47">
        <v>5.26</v>
      </c>
      <c r="D92" s="125"/>
    </row>
    <row r="93" spans="1:4" ht="15.75" hidden="1" outlineLevel="1">
      <c r="A93" s="47" t="s">
        <v>33</v>
      </c>
      <c r="B93" s="48" t="s">
        <v>604</v>
      </c>
      <c r="C93" s="47">
        <v>5.27</v>
      </c>
      <c r="D93" s="125"/>
    </row>
    <row r="94" spans="1:4" ht="15.75" hidden="1" outlineLevel="1">
      <c r="A94" s="47" t="s">
        <v>33</v>
      </c>
      <c r="B94" s="48" t="s">
        <v>605</v>
      </c>
      <c r="C94" s="47">
        <v>5.28</v>
      </c>
      <c r="D94" s="125"/>
    </row>
    <row r="95" spans="1:4" ht="15.75" hidden="1" outlineLevel="1">
      <c r="A95" s="47" t="s">
        <v>33</v>
      </c>
      <c r="B95" s="48" t="s">
        <v>609</v>
      </c>
      <c r="C95" s="47">
        <v>5.29</v>
      </c>
      <c r="D95" s="125"/>
    </row>
    <row r="96" spans="1:4" ht="15.75" hidden="1" outlineLevel="1">
      <c r="A96" s="47" t="s">
        <v>33</v>
      </c>
      <c r="B96" s="48" t="s">
        <v>5</v>
      </c>
      <c r="C96" s="49">
        <v>5.3</v>
      </c>
      <c r="D96" s="125"/>
    </row>
    <row r="97" spans="1:4" ht="15.75" hidden="1" outlineLevel="1">
      <c r="A97" s="47" t="s">
        <v>33</v>
      </c>
      <c r="B97" s="48" t="s">
        <v>9</v>
      </c>
      <c r="C97" s="47">
        <v>5.31</v>
      </c>
      <c r="D97" s="125"/>
    </row>
    <row r="98" spans="1:4" ht="15.75" hidden="1" outlineLevel="1">
      <c r="A98" s="47" t="s">
        <v>33</v>
      </c>
      <c r="B98" s="48" t="s">
        <v>606</v>
      </c>
      <c r="C98" s="47">
        <v>5.36</v>
      </c>
      <c r="D98" s="125"/>
    </row>
    <row r="99" spans="1:4" ht="15.75" hidden="1" outlineLevel="1">
      <c r="A99" s="47" t="s">
        <v>33</v>
      </c>
      <c r="B99" s="48" t="s">
        <v>6</v>
      </c>
      <c r="C99" s="47">
        <v>5.49</v>
      </c>
      <c r="D99" s="125"/>
    </row>
    <row r="100" spans="1:4" ht="15.75" hidden="1" outlineLevel="1">
      <c r="A100" s="47" t="s">
        <v>33</v>
      </c>
      <c r="B100" s="48" t="s">
        <v>8</v>
      </c>
      <c r="C100" s="47">
        <v>5.51</v>
      </c>
      <c r="D100" s="125"/>
    </row>
    <row r="101" spans="1:4" ht="15.75" hidden="1" outlineLevel="1">
      <c r="A101" s="47" t="s">
        <v>33</v>
      </c>
      <c r="B101" s="48" t="s">
        <v>7</v>
      </c>
      <c r="C101" s="47">
        <v>5.52</v>
      </c>
      <c r="D101" s="125"/>
    </row>
    <row r="102" spans="1:4" ht="15.75" hidden="1" outlineLevel="1">
      <c r="A102" s="47" t="s">
        <v>33</v>
      </c>
      <c r="B102" s="48" t="s">
        <v>396</v>
      </c>
      <c r="C102" s="47">
        <v>5.53</v>
      </c>
      <c r="D102" s="125"/>
    </row>
    <row r="103" spans="1:4" ht="15.75" hidden="1" outlineLevel="1">
      <c r="A103" s="47" t="s">
        <v>33</v>
      </c>
      <c r="B103" s="48" t="s">
        <v>13</v>
      </c>
      <c r="C103" s="47">
        <v>5.69</v>
      </c>
      <c r="D103" s="125"/>
    </row>
    <row r="104" spans="1:4" ht="15.75" hidden="1" outlineLevel="1">
      <c r="A104" s="47" t="s">
        <v>33</v>
      </c>
      <c r="B104" s="48" t="s">
        <v>421</v>
      </c>
      <c r="C104" s="47">
        <v>5.75</v>
      </c>
      <c r="D104" s="125"/>
    </row>
    <row r="105" spans="1:4" ht="15.75" hidden="1" outlineLevel="1">
      <c r="A105" s="47" t="s">
        <v>33</v>
      </c>
      <c r="B105" s="48" t="s">
        <v>14</v>
      </c>
      <c r="C105" s="49">
        <v>5.7</v>
      </c>
      <c r="D105" s="125"/>
    </row>
    <row r="106" spans="1:4" ht="15.75" hidden="1" outlineLevel="1">
      <c r="A106" s="47" t="s">
        <v>33</v>
      </c>
      <c r="B106" s="48" t="s">
        <v>621</v>
      </c>
      <c r="C106" s="47">
        <v>5.74</v>
      </c>
      <c r="D106" s="125"/>
    </row>
    <row r="107" spans="1:4" ht="15.75" hidden="1" outlineLevel="1">
      <c r="A107" s="47" t="s">
        <v>33</v>
      </c>
      <c r="B107" s="48" t="s">
        <v>925</v>
      </c>
      <c r="C107" s="47">
        <v>5.76</v>
      </c>
      <c r="D107" s="125"/>
    </row>
    <row r="108" spans="1:4" ht="15.75" hidden="1" outlineLevel="1">
      <c r="A108" s="47" t="s">
        <v>33</v>
      </c>
      <c r="B108" s="48" t="s">
        <v>669</v>
      </c>
      <c r="C108" s="47">
        <v>5.89</v>
      </c>
      <c r="D108" s="124" t="s">
        <v>935</v>
      </c>
    </row>
    <row r="109" spans="1:4" ht="15.75" hidden="1" outlineLevel="1">
      <c r="A109" s="47" t="s">
        <v>33</v>
      </c>
      <c r="B109" s="48" t="s">
        <v>773</v>
      </c>
      <c r="C109" s="47">
        <v>5.58</v>
      </c>
      <c r="D109" s="125"/>
    </row>
    <row r="110" spans="1:4" ht="15.75" hidden="1" outlineLevel="1">
      <c r="A110" s="47" t="s">
        <v>33</v>
      </c>
      <c r="B110" s="48" t="s">
        <v>938</v>
      </c>
      <c r="C110" s="47">
        <v>5.62</v>
      </c>
      <c r="D110" s="125"/>
    </row>
    <row r="111" spans="1:4" ht="15.75" hidden="1" outlineLevel="1">
      <c r="A111" s="47" t="s">
        <v>33</v>
      </c>
      <c r="B111" s="48" t="s">
        <v>11</v>
      </c>
      <c r="C111" s="47">
        <v>5.54</v>
      </c>
      <c r="D111" s="125"/>
    </row>
    <row r="112" spans="1:4" ht="15.75" hidden="1" outlineLevel="1">
      <c r="A112" s="47" t="s">
        <v>33</v>
      </c>
      <c r="B112" s="48" t="s">
        <v>15</v>
      </c>
      <c r="C112" s="47">
        <v>5.55</v>
      </c>
      <c r="D112" s="125"/>
    </row>
    <row r="113" spans="1:4" ht="15.75" hidden="1" outlineLevel="1">
      <c r="A113" s="47" t="s">
        <v>33</v>
      </c>
      <c r="B113" s="48" t="s">
        <v>1154</v>
      </c>
      <c r="C113" s="47">
        <v>5.65</v>
      </c>
      <c r="D113" s="125"/>
    </row>
    <row r="114" spans="1:4" ht="15.75" hidden="1" outlineLevel="1">
      <c r="A114" s="47" t="s">
        <v>33</v>
      </c>
      <c r="B114" s="48" t="s">
        <v>788</v>
      </c>
      <c r="C114" s="47">
        <v>5.66</v>
      </c>
      <c r="D114" s="125"/>
    </row>
    <row r="115" spans="1:4" ht="15.75" hidden="1" outlineLevel="1">
      <c r="A115" s="47" t="s">
        <v>33</v>
      </c>
      <c r="B115" s="48" t="s">
        <v>26</v>
      </c>
      <c r="C115" s="47">
        <v>5.68</v>
      </c>
      <c r="D115" s="125"/>
    </row>
    <row r="116" spans="1:4" ht="15.75" hidden="1" outlineLevel="1">
      <c r="A116" s="47" t="s">
        <v>33</v>
      </c>
      <c r="B116" s="48" t="s">
        <v>18</v>
      </c>
      <c r="C116" s="47">
        <v>5.45</v>
      </c>
      <c r="D116" s="125"/>
    </row>
    <row r="117" spans="1:4" ht="15.75" hidden="1" outlineLevel="1">
      <c r="A117" s="47" t="s">
        <v>33</v>
      </c>
      <c r="B117" s="48" t="s">
        <v>19</v>
      </c>
      <c r="C117" s="47">
        <v>5.47</v>
      </c>
      <c r="D117" s="125"/>
    </row>
    <row r="118" spans="1:4" ht="15.75" hidden="1" outlineLevel="1">
      <c r="A118" s="47" t="s">
        <v>33</v>
      </c>
      <c r="B118" s="48" t="s">
        <v>30</v>
      </c>
      <c r="C118" s="47">
        <v>5.48</v>
      </c>
      <c r="D118" s="125"/>
    </row>
    <row r="119" spans="1:4" ht="15.75" collapsed="1">
      <c r="A119" s="53" t="s">
        <v>33</v>
      </c>
      <c r="B119" s="48"/>
      <c r="C119" s="47"/>
      <c r="D119" s="125"/>
    </row>
    <row r="120" spans="1:4" ht="15.75" hidden="1" outlineLevel="1">
      <c r="A120" s="47" t="s">
        <v>791</v>
      </c>
      <c r="B120" s="48" t="s">
        <v>651</v>
      </c>
      <c r="C120" s="47">
        <v>5.0999999999999996</v>
      </c>
      <c r="D120" s="125"/>
    </row>
    <row r="121" spans="1:4" ht="15.75" hidden="1" outlineLevel="1">
      <c r="A121" s="47" t="s">
        <v>791</v>
      </c>
      <c r="B121" s="48" t="s">
        <v>0</v>
      </c>
      <c r="C121" s="47">
        <v>5.2</v>
      </c>
      <c r="D121" s="125"/>
    </row>
    <row r="122" spans="1:4" ht="15.75" hidden="1" outlineLevel="1">
      <c r="A122" s="47" t="s">
        <v>791</v>
      </c>
      <c r="B122" s="48" t="s">
        <v>724</v>
      </c>
      <c r="C122" s="47">
        <v>5.3</v>
      </c>
      <c r="D122" s="125"/>
    </row>
    <row r="123" spans="1:4" ht="15.75" hidden="1" outlineLevel="1">
      <c r="A123" s="47" t="s">
        <v>791</v>
      </c>
      <c r="B123" s="48" t="s">
        <v>2</v>
      </c>
      <c r="C123" s="47">
        <v>5.6</v>
      </c>
      <c r="D123" s="125"/>
    </row>
    <row r="124" spans="1:4" ht="15.75" hidden="1" outlineLevel="1">
      <c r="A124" s="47" t="s">
        <v>791</v>
      </c>
      <c r="B124" s="48" t="s">
        <v>730</v>
      </c>
      <c r="C124" s="49">
        <v>5.0999999999999996</v>
      </c>
      <c r="D124" s="125"/>
    </row>
    <row r="125" spans="1:4" ht="15.75" hidden="1" outlineLevel="1">
      <c r="A125" s="47" t="s">
        <v>791</v>
      </c>
      <c r="B125" s="48" t="s">
        <v>3</v>
      </c>
      <c r="C125" s="47">
        <v>5.14</v>
      </c>
      <c r="D125" s="125"/>
    </row>
    <row r="126" spans="1:4" ht="15.75" hidden="1" outlineLevel="1">
      <c r="A126" s="47" t="s">
        <v>791</v>
      </c>
      <c r="B126" s="48" t="s">
        <v>29</v>
      </c>
      <c r="C126" s="47">
        <v>5.19</v>
      </c>
      <c r="D126" s="125"/>
    </row>
    <row r="127" spans="1:4" ht="15.75" hidden="1" outlineLevel="1">
      <c r="A127" s="47" t="s">
        <v>791</v>
      </c>
      <c r="B127" s="48" t="s">
        <v>28</v>
      </c>
      <c r="C127" s="47">
        <v>5.24</v>
      </c>
      <c r="D127" s="125"/>
    </row>
    <row r="128" spans="1:4" ht="15.75" hidden="1" outlineLevel="1">
      <c r="A128" s="47" t="s">
        <v>791</v>
      </c>
      <c r="B128" s="48" t="s">
        <v>1</v>
      </c>
      <c r="C128" s="47">
        <v>5.26</v>
      </c>
      <c r="D128" s="125"/>
    </row>
    <row r="129" spans="1:4" ht="15.75" hidden="1" outlineLevel="1">
      <c r="A129" s="47" t="s">
        <v>791</v>
      </c>
      <c r="B129" s="48" t="s">
        <v>604</v>
      </c>
      <c r="C129" s="47">
        <v>5.27</v>
      </c>
      <c r="D129" s="125"/>
    </row>
    <row r="130" spans="1:4" ht="15.75" hidden="1" outlineLevel="1">
      <c r="A130" s="47" t="s">
        <v>791</v>
      </c>
      <c r="B130" s="48" t="s">
        <v>605</v>
      </c>
      <c r="C130" s="47">
        <v>5.28</v>
      </c>
      <c r="D130" s="125"/>
    </row>
    <row r="131" spans="1:4" ht="15.75" hidden="1" outlineLevel="1">
      <c r="A131" s="47" t="s">
        <v>791</v>
      </c>
      <c r="B131" s="48" t="s">
        <v>609</v>
      </c>
      <c r="C131" s="47">
        <v>5.29</v>
      </c>
      <c r="D131" s="125"/>
    </row>
    <row r="132" spans="1:4" ht="15.75" hidden="1" outlineLevel="1">
      <c r="A132" s="47" t="s">
        <v>791</v>
      </c>
      <c r="B132" s="48" t="s">
        <v>5</v>
      </c>
      <c r="C132" s="49">
        <v>5.3</v>
      </c>
      <c r="D132" s="125"/>
    </row>
    <row r="133" spans="1:4" ht="15.75" hidden="1" outlineLevel="1">
      <c r="A133" s="47" t="s">
        <v>791</v>
      </c>
      <c r="B133" s="48" t="s">
        <v>9</v>
      </c>
      <c r="C133" s="47">
        <v>5.31</v>
      </c>
      <c r="D133" s="125"/>
    </row>
    <row r="134" spans="1:4" ht="15.75" hidden="1" outlineLevel="1">
      <c r="A134" s="47" t="s">
        <v>791</v>
      </c>
      <c r="B134" s="48" t="s">
        <v>606</v>
      </c>
      <c r="C134" s="47">
        <v>5.36</v>
      </c>
      <c r="D134" s="125"/>
    </row>
    <row r="135" spans="1:4" ht="15.75" hidden="1" outlineLevel="1">
      <c r="A135" s="47" t="s">
        <v>791</v>
      </c>
      <c r="B135" s="48" t="s">
        <v>396</v>
      </c>
      <c r="C135" s="47">
        <v>5.53</v>
      </c>
      <c r="D135" s="125"/>
    </row>
    <row r="136" spans="1:4" ht="15.75" hidden="1" outlineLevel="1">
      <c r="A136" s="47" t="s">
        <v>791</v>
      </c>
      <c r="B136" s="48" t="s">
        <v>773</v>
      </c>
      <c r="C136" s="47">
        <v>5.58</v>
      </c>
      <c r="D136" s="125"/>
    </row>
    <row r="137" spans="1:4" ht="15.75" hidden="1" outlineLevel="1">
      <c r="A137" s="47" t="s">
        <v>791</v>
      </c>
      <c r="B137" s="48" t="s">
        <v>938</v>
      </c>
      <c r="C137" s="47">
        <v>5.62</v>
      </c>
      <c r="D137" s="125"/>
    </row>
    <row r="138" spans="1:4" ht="15.75" hidden="1" outlineLevel="1">
      <c r="A138" s="47" t="s">
        <v>791</v>
      </c>
      <c r="B138" s="48" t="s">
        <v>11</v>
      </c>
      <c r="C138" s="47">
        <v>5.54</v>
      </c>
      <c r="D138" s="125"/>
    </row>
    <row r="139" spans="1:4" ht="15.75" hidden="1" outlineLevel="1">
      <c r="A139" s="47" t="s">
        <v>791</v>
      </c>
      <c r="B139" s="48" t="s">
        <v>15</v>
      </c>
      <c r="C139" s="47">
        <v>5.55</v>
      </c>
      <c r="D139" s="125"/>
    </row>
    <row r="140" spans="1:4" ht="15.75" hidden="1" outlineLevel="1">
      <c r="A140" s="47" t="s">
        <v>791</v>
      </c>
      <c r="B140" s="48" t="s">
        <v>1153</v>
      </c>
      <c r="C140" s="47">
        <v>5.63</v>
      </c>
      <c r="D140" s="125"/>
    </row>
    <row r="141" spans="1:4" ht="15.75" hidden="1" outlineLevel="1">
      <c r="A141" s="47" t="s">
        <v>791</v>
      </c>
      <c r="B141" s="48" t="s">
        <v>18</v>
      </c>
      <c r="C141" s="47">
        <v>5.45</v>
      </c>
      <c r="D141" s="125"/>
    </row>
    <row r="142" spans="1:4" ht="15.75" hidden="1" outlineLevel="1">
      <c r="A142" s="47" t="s">
        <v>791</v>
      </c>
      <c r="B142" s="48" t="s">
        <v>19</v>
      </c>
      <c r="C142" s="47">
        <v>5.47</v>
      </c>
      <c r="D142" s="125"/>
    </row>
    <row r="143" spans="1:4" ht="15.75" hidden="1" outlineLevel="1">
      <c r="A143" s="47" t="s">
        <v>791</v>
      </c>
      <c r="B143" s="48" t="s">
        <v>30</v>
      </c>
      <c r="C143" s="47">
        <v>5.48</v>
      </c>
      <c r="D143" s="125"/>
    </row>
    <row r="144" spans="1:4" ht="15.75" collapsed="1">
      <c r="A144" s="53" t="s">
        <v>791</v>
      </c>
      <c r="B144" s="48"/>
      <c r="C144" s="47"/>
      <c r="D144" s="125"/>
    </row>
    <row r="145" spans="1:4" ht="15.75" hidden="1" outlineLevel="1">
      <c r="A145" s="47" t="s">
        <v>34</v>
      </c>
      <c r="B145" s="48" t="s">
        <v>651</v>
      </c>
      <c r="C145" s="47">
        <v>5.0999999999999996</v>
      </c>
      <c r="D145" s="125"/>
    </row>
    <row r="146" spans="1:4" ht="15.75" hidden="1" outlineLevel="1">
      <c r="A146" s="47" t="s">
        <v>34</v>
      </c>
      <c r="B146" s="48" t="s">
        <v>0</v>
      </c>
      <c r="C146" s="47">
        <v>5.2</v>
      </c>
      <c r="D146" s="125"/>
    </row>
    <row r="147" spans="1:4" ht="15.75" hidden="1" outlineLevel="1">
      <c r="A147" s="47" t="s">
        <v>34</v>
      </c>
      <c r="B147" s="48" t="s">
        <v>724</v>
      </c>
      <c r="C147" s="47">
        <v>5.3</v>
      </c>
      <c r="D147" s="125"/>
    </row>
    <row r="148" spans="1:4" ht="15.75" hidden="1" outlineLevel="1">
      <c r="A148" s="47" t="s">
        <v>34</v>
      </c>
      <c r="B148" s="48" t="s">
        <v>2</v>
      </c>
      <c r="C148" s="47">
        <v>5.6</v>
      </c>
      <c r="D148" s="125"/>
    </row>
    <row r="149" spans="1:4" ht="15.75" hidden="1" outlineLevel="1">
      <c r="A149" s="47" t="s">
        <v>34</v>
      </c>
      <c r="B149" s="48" t="s">
        <v>730</v>
      </c>
      <c r="C149" s="49">
        <v>5.0999999999999996</v>
      </c>
      <c r="D149" s="125"/>
    </row>
    <row r="150" spans="1:4" ht="15.75" hidden="1" outlineLevel="1">
      <c r="A150" s="47" t="s">
        <v>34</v>
      </c>
      <c r="B150" s="48" t="s">
        <v>3</v>
      </c>
      <c r="C150" s="47">
        <v>5.14</v>
      </c>
      <c r="D150" s="125"/>
    </row>
    <row r="151" spans="1:4" ht="15.75" hidden="1" outlineLevel="1">
      <c r="A151" s="47" t="s">
        <v>34</v>
      </c>
      <c r="B151" s="48" t="s">
        <v>29</v>
      </c>
      <c r="C151" s="47">
        <v>5.19</v>
      </c>
      <c r="D151" s="125"/>
    </row>
    <row r="152" spans="1:4" ht="15.75" hidden="1" outlineLevel="1">
      <c r="A152" s="47" t="s">
        <v>34</v>
      </c>
      <c r="B152" s="48" t="s">
        <v>28</v>
      </c>
      <c r="C152" s="47">
        <v>5.24</v>
      </c>
      <c r="D152" s="125"/>
    </row>
    <row r="153" spans="1:4" ht="15.75" hidden="1" outlineLevel="1">
      <c r="A153" s="47" t="s">
        <v>34</v>
      </c>
      <c r="B153" s="48" t="s">
        <v>1</v>
      </c>
      <c r="C153" s="47">
        <v>5.26</v>
      </c>
      <c r="D153" s="125"/>
    </row>
    <row r="154" spans="1:4" ht="15.75" hidden="1" outlineLevel="1">
      <c r="A154" s="47" t="s">
        <v>34</v>
      </c>
      <c r="B154" s="48" t="s">
        <v>604</v>
      </c>
      <c r="C154" s="47">
        <v>5.27</v>
      </c>
      <c r="D154" s="125"/>
    </row>
    <row r="155" spans="1:4" ht="15.75" hidden="1" outlineLevel="1">
      <c r="A155" s="47" t="s">
        <v>34</v>
      </c>
      <c r="B155" s="48" t="s">
        <v>605</v>
      </c>
      <c r="C155" s="47">
        <v>5.28</v>
      </c>
      <c r="D155" s="125"/>
    </row>
    <row r="156" spans="1:4" ht="15.75" hidden="1" outlineLevel="1">
      <c r="A156" s="47" t="s">
        <v>34</v>
      </c>
      <c r="B156" s="48" t="s">
        <v>5</v>
      </c>
      <c r="C156" s="49">
        <v>5.3</v>
      </c>
      <c r="D156" s="125"/>
    </row>
    <row r="157" spans="1:4" ht="15.75" hidden="1" outlineLevel="1">
      <c r="A157" s="47" t="s">
        <v>34</v>
      </c>
      <c r="B157" s="48" t="s">
        <v>300</v>
      </c>
      <c r="C157" s="47">
        <v>5.32</v>
      </c>
      <c r="D157" s="125"/>
    </row>
    <row r="158" spans="1:4" ht="15.75" hidden="1" outlineLevel="1">
      <c r="A158" s="47" t="s">
        <v>34</v>
      </c>
      <c r="B158" s="48" t="s">
        <v>606</v>
      </c>
      <c r="C158" s="47">
        <v>5.36</v>
      </c>
      <c r="D158" s="125"/>
    </row>
    <row r="159" spans="1:4" ht="15.75" hidden="1" outlineLevel="1">
      <c r="A159" s="47" t="s">
        <v>34</v>
      </c>
      <c r="B159" s="48" t="s">
        <v>396</v>
      </c>
      <c r="C159" s="47">
        <v>5.53</v>
      </c>
      <c r="D159" s="125"/>
    </row>
    <row r="160" spans="1:4" ht="15.75" hidden="1" outlineLevel="1">
      <c r="A160" s="47" t="s">
        <v>34</v>
      </c>
      <c r="B160" s="48" t="s">
        <v>773</v>
      </c>
      <c r="C160" s="47">
        <v>5.58</v>
      </c>
      <c r="D160" s="125"/>
    </row>
    <row r="161" spans="1:4" ht="15.75" hidden="1" outlineLevel="1">
      <c r="A161" s="47" t="s">
        <v>34</v>
      </c>
      <c r="B161" s="48" t="s">
        <v>11</v>
      </c>
      <c r="C161" s="47">
        <v>5.54</v>
      </c>
      <c r="D161" s="125"/>
    </row>
    <row r="162" spans="1:4" ht="15.75" hidden="1" outlineLevel="1">
      <c r="A162" s="47" t="s">
        <v>34</v>
      </c>
      <c r="B162" s="48" t="s">
        <v>15</v>
      </c>
      <c r="C162" s="47">
        <v>5.55</v>
      </c>
      <c r="D162" s="125"/>
    </row>
    <row r="163" spans="1:4" ht="15.75" hidden="1" outlineLevel="1">
      <c r="A163" s="47" t="s">
        <v>34</v>
      </c>
      <c r="B163" s="48" t="s">
        <v>938</v>
      </c>
      <c r="C163" s="47">
        <v>5.62</v>
      </c>
      <c r="D163" s="125"/>
    </row>
    <row r="164" spans="1:4" ht="15.75" hidden="1" outlineLevel="1">
      <c r="A164" s="47" t="s">
        <v>34</v>
      </c>
      <c r="B164" s="48" t="s">
        <v>1153</v>
      </c>
      <c r="C164" s="47">
        <v>5.63</v>
      </c>
      <c r="D164" s="125"/>
    </row>
    <row r="165" spans="1:4" ht="15.75" hidden="1" outlineLevel="1">
      <c r="A165" s="47" t="s">
        <v>34</v>
      </c>
      <c r="B165" s="48" t="s">
        <v>18</v>
      </c>
      <c r="C165" s="47">
        <v>5.45</v>
      </c>
      <c r="D165" s="125"/>
    </row>
    <row r="166" spans="1:4" ht="15.75" hidden="1" outlineLevel="1">
      <c r="A166" s="47" t="s">
        <v>34</v>
      </c>
      <c r="B166" s="48" t="s">
        <v>19</v>
      </c>
      <c r="C166" s="47">
        <v>5.47</v>
      </c>
      <c r="D166" s="125"/>
    </row>
    <row r="167" spans="1:4" ht="15.75" hidden="1" outlineLevel="1">
      <c r="A167" s="47" t="s">
        <v>34</v>
      </c>
      <c r="B167" s="48" t="s">
        <v>30</v>
      </c>
      <c r="C167" s="47">
        <v>5.48</v>
      </c>
      <c r="D167" s="125"/>
    </row>
    <row r="168" spans="1:4" ht="15.75" collapsed="1">
      <c r="A168" s="53" t="s">
        <v>34</v>
      </c>
      <c r="B168" s="48"/>
      <c r="C168" s="47"/>
      <c r="D168" s="125"/>
    </row>
    <row r="169" spans="1:4" ht="15.75" hidden="1" outlineLevel="1">
      <c r="A169" s="47" t="s">
        <v>35</v>
      </c>
      <c r="B169" s="48" t="s">
        <v>651</v>
      </c>
      <c r="C169" s="47">
        <v>5.0999999999999996</v>
      </c>
      <c r="D169" s="125"/>
    </row>
    <row r="170" spans="1:4" ht="15.75" hidden="1" outlineLevel="1">
      <c r="A170" s="47" t="s">
        <v>35</v>
      </c>
      <c r="B170" s="48" t="s">
        <v>0</v>
      </c>
      <c r="C170" s="47">
        <v>5.2</v>
      </c>
      <c r="D170" s="125"/>
    </row>
    <row r="171" spans="1:4" ht="15.75" hidden="1" outlineLevel="1">
      <c r="A171" s="47" t="s">
        <v>35</v>
      </c>
      <c r="B171" s="48" t="s">
        <v>724</v>
      </c>
      <c r="C171" s="47">
        <v>5.3</v>
      </c>
      <c r="D171" s="125"/>
    </row>
    <row r="172" spans="1:4" ht="15.75" hidden="1" outlineLevel="1">
      <c r="A172" s="47" t="s">
        <v>35</v>
      </c>
      <c r="B172" s="48" t="s">
        <v>2</v>
      </c>
      <c r="C172" s="47">
        <v>5.6</v>
      </c>
      <c r="D172" s="125"/>
    </row>
    <row r="173" spans="1:4" ht="15.75" hidden="1" outlineLevel="1">
      <c r="A173" s="47" t="s">
        <v>35</v>
      </c>
      <c r="B173" s="48" t="s">
        <v>730</v>
      </c>
      <c r="C173" s="49">
        <v>5.0999999999999996</v>
      </c>
      <c r="D173" s="125"/>
    </row>
    <row r="174" spans="1:4" ht="15.75" hidden="1" outlineLevel="1">
      <c r="A174" s="47" t="s">
        <v>35</v>
      </c>
      <c r="B174" s="48" t="s">
        <v>3</v>
      </c>
      <c r="C174" s="47">
        <v>5.14</v>
      </c>
      <c r="D174" s="125"/>
    </row>
    <row r="175" spans="1:4" ht="15.75" hidden="1" outlineLevel="1">
      <c r="A175" s="47" t="s">
        <v>35</v>
      </c>
      <c r="B175" s="48" t="s">
        <v>29</v>
      </c>
      <c r="C175" s="47">
        <v>5.19</v>
      </c>
      <c r="D175" s="125"/>
    </row>
    <row r="176" spans="1:4" ht="15.75" hidden="1" outlineLevel="1">
      <c r="A176" s="47" t="s">
        <v>35</v>
      </c>
      <c r="B176" s="48" t="s">
        <v>28</v>
      </c>
      <c r="C176" s="47">
        <v>5.24</v>
      </c>
      <c r="D176" s="125"/>
    </row>
    <row r="177" spans="1:4" ht="15.75" hidden="1" outlineLevel="1">
      <c r="A177" s="47" t="s">
        <v>35</v>
      </c>
      <c r="B177" s="48" t="s">
        <v>1</v>
      </c>
      <c r="C177" s="47">
        <v>5.26</v>
      </c>
      <c r="D177" s="125"/>
    </row>
    <row r="178" spans="1:4" ht="15.75" hidden="1" outlineLevel="1">
      <c r="A178" s="47" t="s">
        <v>35</v>
      </c>
      <c r="B178" s="48" t="s">
        <v>604</v>
      </c>
      <c r="C178" s="47">
        <v>5.27</v>
      </c>
      <c r="D178" s="125"/>
    </row>
    <row r="179" spans="1:4" ht="15.75" hidden="1" outlineLevel="1">
      <c r="A179" s="47" t="s">
        <v>35</v>
      </c>
      <c r="B179" s="48" t="s">
        <v>605</v>
      </c>
      <c r="C179" s="47">
        <v>5.28</v>
      </c>
      <c r="D179" s="125"/>
    </row>
    <row r="180" spans="1:4" ht="15.75" hidden="1" outlineLevel="1">
      <c r="A180" s="47" t="s">
        <v>35</v>
      </c>
      <c r="B180" s="48" t="s">
        <v>609</v>
      </c>
      <c r="C180" s="47">
        <v>5.29</v>
      </c>
      <c r="D180" s="125"/>
    </row>
    <row r="181" spans="1:4" ht="15.75" hidden="1" outlineLevel="1">
      <c r="A181" s="47" t="s">
        <v>35</v>
      </c>
      <c r="B181" s="48" t="s">
        <v>5</v>
      </c>
      <c r="C181" s="49">
        <v>5.3</v>
      </c>
      <c r="D181" s="125"/>
    </row>
    <row r="182" spans="1:4" ht="15.75" hidden="1" outlineLevel="1">
      <c r="A182" s="47" t="s">
        <v>35</v>
      </c>
      <c r="B182" s="48" t="s">
        <v>300</v>
      </c>
      <c r="C182" s="47">
        <v>5.32</v>
      </c>
      <c r="D182" s="125"/>
    </row>
    <row r="183" spans="1:4" ht="15.75" hidden="1" outlineLevel="1">
      <c r="A183" s="47" t="s">
        <v>35</v>
      </c>
      <c r="B183" s="48" t="s">
        <v>606</v>
      </c>
      <c r="C183" s="47">
        <v>5.36</v>
      </c>
      <c r="D183" s="125"/>
    </row>
    <row r="184" spans="1:4" ht="15.75" hidden="1" outlineLevel="1">
      <c r="A184" s="47" t="s">
        <v>35</v>
      </c>
      <c r="B184" s="48" t="s">
        <v>396</v>
      </c>
      <c r="C184" s="47">
        <v>5.53</v>
      </c>
      <c r="D184" s="125"/>
    </row>
    <row r="185" spans="1:4" ht="15.75" hidden="1" outlineLevel="1">
      <c r="A185" s="47" t="s">
        <v>35</v>
      </c>
      <c r="B185" s="48" t="s">
        <v>773</v>
      </c>
      <c r="C185" s="47">
        <v>5.58</v>
      </c>
      <c r="D185" s="125"/>
    </row>
    <row r="186" spans="1:4" ht="15.75" hidden="1" outlineLevel="1">
      <c r="A186" s="47" t="s">
        <v>35</v>
      </c>
      <c r="B186" s="48" t="s">
        <v>11</v>
      </c>
      <c r="C186" s="47">
        <v>5.54</v>
      </c>
      <c r="D186" s="125"/>
    </row>
    <row r="187" spans="1:4" ht="15.75" hidden="1" outlineLevel="1">
      <c r="A187" s="47" t="s">
        <v>35</v>
      </c>
      <c r="B187" s="48" t="s">
        <v>15</v>
      </c>
      <c r="C187" s="47">
        <v>5.55</v>
      </c>
      <c r="D187" s="125"/>
    </row>
    <row r="188" spans="1:4" ht="15.75" hidden="1" outlineLevel="1">
      <c r="A188" s="47" t="s">
        <v>35</v>
      </c>
      <c r="B188" s="48" t="s">
        <v>1153</v>
      </c>
      <c r="C188" s="47">
        <v>5.63</v>
      </c>
      <c r="D188" s="125"/>
    </row>
    <row r="189" spans="1:4" ht="15.75" hidden="1" outlineLevel="1">
      <c r="A189" s="47" t="s">
        <v>35</v>
      </c>
      <c r="B189" s="48" t="s">
        <v>18</v>
      </c>
      <c r="C189" s="47">
        <v>5.45</v>
      </c>
      <c r="D189" s="125"/>
    </row>
    <row r="190" spans="1:4" ht="15.75" hidden="1" outlineLevel="1">
      <c r="A190" s="47" t="s">
        <v>35</v>
      </c>
      <c r="B190" s="48" t="s">
        <v>19</v>
      </c>
      <c r="C190" s="47">
        <v>5.47</v>
      </c>
      <c r="D190" s="125"/>
    </row>
    <row r="191" spans="1:4" ht="15.75" hidden="1" outlineLevel="1">
      <c r="A191" s="47" t="s">
        <v>35</v>
      </c>
      <c r="B191" s="48" t="s">
        <v>30</v>
      </c>
      <c r="C191" s="47">
        <v>5.48</v>
      </c>
      <c r="D191" s="125"/>
    </row>
    <row r="192" spans="1:4" ht="15.75" collapsed="1">
      <c r="A192" s="53" t="s">
        <v>35</v>
      </c>
      <c r="B192" s="48"/>
      <c r="C192" s="47"/>
      <c r="D192" s="125"/>
    </row>
    <row r="193" spans="1:4" ht="15.75" hidden="1" outlineLevel="1">
      <c r="A193" s="47" t="s">
        <v>36</v>
      </c>
      <c r="B193" s="48" t="s">
        <v>651</v>
      </c>
      <c r="C193" s="47">
        <v>5.0999999999999996</v>
      </c>
      <c r="D193" s="125"/>
    </row>
    <row r="194" spans="1:4" ht="15.75" hidden="1" outlineLevel="1">
      <c r="A194" s="47" t="s">
        <v>36</v>
      </c>
      <c r="B194" s="48" t="s">
        <v>0</v>
      </c>
      <c r="C194" s="47">
        <v>5.2</v>
      </c>
      <c r="D194" s="125"/>
    </row>
    <row r="195" spans="1:4" ht="15.75" hidden="1" outlineLevel="1">
      <c r="A195" s="47" t="s">
        <v>36</v>
      </c>
      <c r="B195" s="48" t="s">
        <v>724</v>
      </c>
      <c r="C195" s="47">
        <v>5.3</v>
      </c>
      <c r="D195" s="125"/>
    </row>
    <row r="196" spans="1:4" ht="15.75" hidden="1" outlineLevel="1">
      <c r="A196" s="47" t="s">
        <v>36</v>
      </c>
      <c r="B196" s="48" t="s">
        <v>2</v>
      </c>
      <c r="C196" s="47">
        <v>5.6</v>
      </c>
      <c r="D196" s="125"/>
    </row>
    <row r="197" spans="1:4" ht="15.75" hidden="1" outlineLevel="1">
      <c r="A197" s="47" t="s">
        <v>36</v>
      </c>
      <c r="B197" s="48" t="s">
        <v>730</v>
      </c>
      <c r="C197" s="49">
        <v>5.0999999999999996</v>
      </c>
      <c r="D197" s="125"/>
    </row>
    <row r="198" spans="1:4" ht="15.75" hidden="1" outlineLevel="1">
      <c r="A198" s="47" t="s">
        <v>36</v>
      </c>
      <c r="B198" s="48" t="s">
        <v>3</v>
      </c>
      <c r="C198" s="47">
        <v>5.14</v>
      </c>
      <c r="D198" s="125"/>
    </row>
    <row r="199" spans="1:4" ht="15.75" hidden="1" outlineLevel="1">
      <c r="A199" s="47" t="s">
        <v>36</v>
      </c>
      <c r="B199" s="48" t="s">
        <v>29</v>
      </c>
      <c r="C199" s="47">
        <v>5.19</v>
      </c>
      <c r="D199" s="125"/>
    </row>
    <row r="200" spans="1:4" ht="15.75" hidden="1" outlineLevel="1">
      <c r="A200" s="47" t="s">
        <v>36</v>
      </c>
      <c r="B200" s="48" t="s">
        <v>28</v>
      </c>
      <c r="C200" s="47">
        <v>5.24</v>
      </c>
      <c r="D200" s="125"/>
    </row>
    <row r="201" spans="1:4" ht="15.75" hidden="1" outlineLevel="1">
      <c r="A201" s="47" t="s">
        <v>36</v>
      </c>
      <c r="B201" s="48" t="s">
        <v>604</v>
      </c>
      <c r="C201" s="47">
        <v>5.27</v>
      </c>
      <c r="D201" s="125"/>
    </row>
    <row r="202" spans="1:4" ht="15.75" hidden="1" outlineLevel="1">
      <c r="A202" s="47" t="s">
        <v>36</v>
      </c>
      <c r="B202" s="48" t="s">
        <v>605</v>
      </c>
      <c r="C202" s="47">
        <v>5.28</v>
      </c>
      <c r="D202" s="125"/>
    </row>
    <row r="203" spans="1:4" ht="15.75" hidden="1" outlineLevel="1">
      <c r="A203" s="47" t="s">
        <v>36</v>
      </c>
      <c r="B203" s="48" t="s">
        <v>609</v>
      </c>
      <c r="C203" s="47">
        <v>5.29</v>
      </c>
      <c r="D203" s="125"/>
    </row>
    <row r="204" spans="1:4" ht="15.75" hidden="1" outlineLevel="1">
      <c r="A204" s="47" t="s">
        <v>36</v>
      </c>
      <c r="B204" s="48" t="s">
        <v>5</v>
      </c>
      <c r="C204" s="49">
        <v>5.3</v>
      </c>
      <c r="D204" s="125"/>
    </row>
    <row r="205" spans="1:4" ht="15.75" hidden="1" outlineLevel="1">
      <c r="A205" s="47" t="s">
        <v>36</v>
      </c>
      <c r="B205" s="48" t="s">
        <v>738</v>
      </c>
      <c r="C205" s="47">
        <v>5.34</v>
      </c>
      <c r="D205" s="125"/>
    </row>
    <row r="206" spans="1:4" ht="15.75" hidden="1" outlineLevel="1">
      <c r="A206" s="47" t="s">
        <v>36</v>
      </c>
      <c r="B206" s="48" t="s">
        <v>9</v>
      </c>
      <c r="C206" s="47">
        <v>5.31</v>
      </c>
      <c r="D206" s="125"/>
    </row>
    <row r="207" spans="1:4" ht="15.75" hidden="1" outlineLevel="1">
      <c r="A207" s="47" t="s">
        <v>36</v>
      </c>
      <c r="B207" s="48" t="s">
        <v>666</v>
      </c>
      <c r="C207" s="47">
        <v>5.101</v>
      </c>
      <c r="D207" s="125"/>
    </row>
    <row r="208" spans="1:4" ht="15.75" hidden="1" outlineLevel="1">
      <c r="A208" s="47" t="s">
        <v>36</v>
      </c>
      <c r="B208" s="48" t="s">
        <v>606</v>
      </c>
      <c r="C208" s="47">
        <v>5.36</v>
      </c>
      <c r="D208" s="125"/>
    </row>
    <row r="209" spans="1:4" ht="15.75" hidden="1" outlineLevel="1">
      <c r="A209" s="47" t="s">
        <v>36</v>
      </c>
      <c r="B209" s="48" t="s">
        <v>396</v>
      </c>
      <c r="C209" s="47">
        <v>5.53</v>
      </c>
      <c r="D209" s="125"/>
    </row>
    <row r="210" spans="1:4" ht="15.75" hidden="1" outlineLevel="1">
      <c r="A210" s="47" t="s">
        <v>36</v>
      </c>
      <c r="B210" s="48" t="s">
        <v>23</v>
      </c>
      <c r="C210" s="47">
        <v>5.1020000000000003</v>
      </c>
      <c r="D210" s="125"/>
    </row>
    <row r="211" spans="1:4" ht="15.75" hidden="1" outlineLevel="1">
      <c r="A211" s="47" t="s">
        <v>36</v>
      </c>
      <c r="B211" s="48" t="s">
        <v>613</v>
      </c>
      <c r="C211" s="50">
        <v>5.0999999999999996</v>
      </c>
      <c r="D211" s="125"/>
    </row>
    <row r="212" spans="1:4" ht="15.75" hidden="1" outlineLevel="1">
      <c r="A212" s="47" t="s">
        <v>36</v>
      </c>
      <c r="B212" s="48" t="s">
        <v>773</v>
      </c>
      <c r="C212" s="47">
        <v>5.58</v>
      </c>
      <c r="D212" s="125"/>
    </row>
    <row r="213" spans="1:4" ht="15.75" hidden="1" outlineLevel="1">
      <c r="A213" s="47" t="s">
        <v>36</v>
      </c>
      <c r="B213" s="48" t="s">
        <v>11</v>
      </c>
      <c r="C213" s="47">
        <v>5.54</v>
      </c>
      <c r="D213" s="125"/>
    </row>
    <row r="214" spans="1:4" ht="15.75" hidden="1" outlineLevel="1">
      <c r="A214" s="47" t="s">
        <v>36</v>
      </c>
      <c r="B214" s="48" t="s">
        <v>15</v>
      </c>
      <c r="C214" s="47">
        <v>5.55</v>
      </c>
      <c r="D214" s="125"/>
    </row>
    <row r="215" spans="1:4" ht="15.75" hidden="1" outlineLevel="1">
      <c r="A215" s="47" t="s">
        <v>36</v>
      </c>
      <c r="B215" s="48" t="s">
        <v>1153</v>
      </c>
      <c r="C215" s="47">
        <v>5.63</v>
      </c>
      <c r="D215" s="125"/>
    </row>
    <row r="216" spans="1:4" ht="15.75" hidden="1" outlineLevel="1">
      <c r="A216" s="47" t="s">
        <v>36</v>
      </c>
      <c r="B216" s="48" t="s">
        <v>19</v>
      </c>
      <c r="C216" s="47">
        <v>5.47</v>
      </c>
      <c r="D216" s="125"/>
    </row>
    <row r="217" spans="1:4" ht="15.75" hidden="1" outlineLevel="1">
      <c r="A217" s="47" t="s">
        <v>36</v>
      </c>
      <c r="B217" s="48" t="s">
        <v>30</v>
      </c>
      <c r="C217" s="47">
        <v>5.48</v>
      </c>
      <c r="D217" s="125"/>
    </row>
    <row r="218" spans="1:4" ht="15.75" collapsed="1">
      <c r="A218" s="53" t="s">
        <v>36</v>
      </c>
      <c r="B218" s="48"/>
      <c r="C218" s="47"/>
      <c r="D218" s="125"/>
    </row>
    <row r="219" spans="1:4" ht="15.75" hidden="1" outlineLevel="1">
      <c r="A219" s="47" t="s">
        <v>37</v>
      </c>
      <c r="B219" s="48" t="s">
        <v>651</v>
      </c>
      <c r="C219" s="47">
        <v>5.0999999999999996</v>
      </c>
      <c r="D219" s="125"/>
    </row>
    <row r="220" spans="1:4" ht="15.75" hidden="1" outlineLevel="1">
      <c r="A220" s="47" t="s">
        <v>37</v>
      </c>
      <c r="B220" s="48" t="s">
        <v>0</v>
      </c>
      <c r="C220" s="47">
        <v>5.2</v>
      </c>
      <c r="D220" s="125"/>
    </row>
    <row r="221" spans="1:4" ht="15.75" hidden="1" outlineLevel="1">
      <c r="A221" s="47" t="s">
        <v>37</v>
      </c>
      <c r="B221" s="48" t="s">
        <v>724</v>
      </c>
      <c r="C221" s="47">
        <v>5.3</v>
      </c>
      <c r="D221" s="125"/>
    </row>
    <row r="222" spans="1:4" ht="15.75" hidden="1" outlineLevel="1">
      <c r="A222" s="47" t="s">
        <v>37</v>
      </c>
      <c r="B222" s="48" t="s">
        <v>2</v>
      </c>
      <c r="C222" s="47">
        <v>5.6</v>
      </c>
      <c r="D222" s="125"/>
    </row>
    <row r="223" spans="1:4" ht="15.75" hidden="1" outlineLevel="1">
      <c r="A223" s="47" t="s">
        <v>37</v>
      </c>
      <c r="B223" s="48" t="s">
        <v>730</v>
      </c>
      <c r="C223" s="49">
        <v>5.0999999999999996</v>
      </c>
      <c r="D223" s="125"/>
    </row>
    <row r="224" spans="1:4" ht="15.75" hidden="1" outlineLevel="1">
      <c r="A224" s="47" t="s">
        <v>37</v>
      </c>
      <c r="B224" s="48" t="s">
        <v>3</v>
      </c>
      <c r="C224" s="47">
        <v>5.14</v>
      </c>
      <c r="D224" s="125"/>
    </row>
    <row r="225" spans="1:4" ht="15.75" hidden="1" outlineLevel="1">
      <c r="A225" s="47" t="s">
        <v>37</v>
      </c>
      <c r="B225" s="48" t="s">
        <v>29</v>
      </c>
      <c r="C225" s="47">
        <v>5.19</v>
      </c>
      <c r="D225" s="125"/>
    </row>
    <row r="226" spans="1:4" ht="15.75" hidden="1" outlineLevel="1">
      <c r="A226" s="47" t="s">
        <v>37</v>
      </c>
      <c r="B226" s="48" t="s">
        <v>28</v>
      </c>
      <c r="C226" s="47">
        <v>5.24</v>
      </c>
      <c r="D226" s="125"/>
    </row>
    <row r="227" spans="1:4" ht="15.75" hidden="1" outlineLevel="1">
      <c r="A227" s="47" t="s">
        <v>37</v>
      </c>
      <c r="B227" s="48" t="s">
        <v>1</v>
      </c>
      <c r="C227" s="47">
        <v>5.26</v>
      </c>
      <c r="D227" s="125"/>
    </row>
    <row r="228" spans="1:4" ht="15.75" hidden="1" outlineLevel="1">
      <c r="A228" s="47" t="s">
        <v>37</v>
      </c>
      <c r="B228" s="48" t="s">
        <v>604</v>
      </c>
      <c r="C228" s="47">
        <v>5.27</v>
      </c>
      <c r="D228" s="125"/>
    </row>
    <row r="229" spans="1:4" ht="15.75" hidden="1" outlineLevel="1">
      <c r="A229" s="47" t="s">
        <v>37</v>
      </c>
      <c r="B229" s="48" t="s">
        <v>605</v>
      </c>
      <c r="C229" s="47">
        <v>5.28</v>
      </c>
      <c r="D229" s="125"/>
    </row>
    <row r="230" spans="1:4" ht="15.75" hidden="1" outlineLevel="1">
      <c r="A230" s="47" t="s">
        <v>37</v>
      </c>
      <c r="B230" s="48" t="s">
        <v>609</v>
      </c>
      <c r="C230" s="47">
        <v>5.29</v>
      </c>
      <c r="D230" s="125"/>
    </row>
    <row r="231" spans="1:4" ht="15.75" hidden="1" outlineLevel="1">
      <c r="A231" s="47" t="s">
        <v>37</v>
      </c>
      <c r="B231" s="48" t="s">
        <v>5</v>
      </c>
      <c r="C231" s="49">
        <v>5.3</v>
      </c>
      <c r="D231" s="125"/>
    </row>
    <row r="232" spans="1:4" ht="15.75" hidden="1" outlineLevel="1">
      <c r="A232" s="47" t="s">
        <v>37</v>
      </c>
      <c r="B232" s="48" t="s">
        <v>9</v>
      </c>
      <c r="C232" s="47">
        <v>5.31</v>
      </c>
      <c r="D232" s="125"/>
    </row>
    <row r="233" spans="1:4" ht="15.75" hidden="1" outlineLevel="1">
      <c r="A233" s="47" t="s">
        <v>37</v>
      </c>
      <c r="B233" s="48" t="s">
        <v>10</v>
      </c>
      <c r="C233" s="47">
        <v>5.33</v>
      </c>
      <c r="D233" s="125"/>
    </row>
    <row r="234" spans="1:4" ht="15.75" hidden="1" outlineLevel="1">
      <c r="A234" s="47" t="s">
        <v>37</v>
      </c>
      <c r="B234" s="48" t="s">
        <v>666</v>
      </c>
      <c r="C234" s="47">
        <v>5.101</v>
      </c>
      <c r="D234" s="125"/>
    </row>
    <row r="235" spans="1:4" ht="15.75" hidden="1" outlineLevel="1">
      <c r="A235" s="47" t="s">
        <v>37</v>
      </c>
      <c r="B235" s="48" t="s">
        <v>606</v>
      </c>
      <c r="C235" s="47">
        <v>5.36</v>
      </c>
      <c r="D235" s="125"/>
    </row>
    <row r="236" spans="1:4" ht="15.75" hidden="1" outlineLevel="1">
      <c r="A236" s="47" t="s">
        <v>37</v>
      </c>
      <c r="B236" s="48" t="s">
        <v>396</v>
      </c>
      <c r="C236" s="47">
        <v>5.53</v>
      </c>
      <c r="D236" s="125"/>
    </row>
    <row r="237" spans="1:4" ht="15.75" hidden="1" outlineLevel="1">
      <c r="A237" s="47" t="s">
        <v>37</v>
      </c>
      <c r="B237" s="48" t="s">
        <v>23</v>
      </c>
      <c r="C237" s="47">
        <v>5.1020000000000003</v>
      </c>
      <c r="D237" s="125"/>
    </row>
    <row r="238" spans="1:4" ht="15.75" hidden="1" outlineLevel="1">
      <c r="A238" s="47" t="s">
        <v>37</v>
      </c>
      <c r="B238" s="48" t="s">
        <v>773</v>
      </c>
      <c r="C238" s="47">
        <v>5.58</v>
      </c>
      <c r="D238" s="125"/>
    </row>
    <row r="239" spans="1:4" ht="15.75" hidden="1" outlineLevel="1">
      <c r="A239" s="47" t="s">
        <v>37</v>
      </c>
      <c r="B239" s="48" t="s">
        <v>11</v>
      </c>
      <c r="C239" s="47">
        <v>5.54</v>
      </c>
      <c r="D239" s="125"/>
    </row>
    <row r="240" spans="1:4" ht="15.75" hidden="1" outlineLevel="1">
      <c r="A240" s="47" t="s">
        <v>37</v>
      </c>
      <c r="B240" s="48" t="s">
        <v>15</v>
      </c>
      <c r="C240" s="47">
        <v>5.55</v>
      </c>
      <c r="D240" s="125"/>
    </row>
    <row r="241" spans="1:4" ht="15.75" hidden="1" outlineLevel="1">
      <c r="A241" s="47" t="s">
        <v>37</v>
      </c>
      <c r="B241" s="48" t="s">
        <v>1153</v>
      </c>
      <c r="C241" s="47">
        <v>5.63</v>
      </c>
      <c r="D241" s="125"/>
    </row>
    <row r="242" spans="1:4" ht="15.75" hidden="1" outlineLevel="1">
      <c r="A242" s="47" t="s">
        <v>37</v>
      </c>
      <c r="B242" s="48" t="s">
        <v>19</v>
      </c>
      <c r="C242" s="47">
        <v>5.47</v>
      </c>
      <c r="D242" s="125"/>
    </row>
    <row r="243" spans="1:4" ht="15.75" hidden="1" outlineLevel="1">
      <c r="A243" s="47" t="s">
        <v>37</v>
      </c>
      <c r="B243" s="48" t="s">
        <v>30</v>
      </c>
      <c r="C243" s="47">
        <v>5.48</v>
      </c>
      <c r="D243" s="125"/>
    </row>
    <row r="244" spans="1:4" ht="15.75" collapsed="1">
      <c r="A244" s="53" t="s">
        <v>37</v>
      </c>
      <c r="B244" s="48"/>
      <c r="C244" s="47"/>
      <c r="D244" s="125"/>
    </row>
    <row r="245" spans="1:4" ht="15.75" hidden="1" outlineLevel="1">
      <c r="A245" s="47" t="s">
        <v>38</v>
      </c>
      <c r="B245" s="48" t="s">
        <v>651</v>
      </c>
      <c r="C245" s="47">
        <v>5.0999999999999996</v>
      </c>
      <c r="D245" s="125"/>
    </row>
    <row r="246" spans="1:4" ht="15.75" hidden="1" outlineLevel="1">
      <c r="A246" s="47" t="s">
        <v>38</v>
      </c>
      <c r="B246" s="48" t="s">
        <v>0</v>
      </c>
      <c r="C246" s="47">
        <v>5.2</v>
      </c>
      <c r="D246" s="125"/>
    </row>
    <row r="247" spans="1:4" ht="15.75" hidden="1" outlineLevel="1">
      <c r="A247" s="47" t="s">
        <v>38</v>
      </c>
      <c r="B247" s="48" t="s">
        <v>724</v>
      </c>
      <c r="C247" s="47">
        <v>5.3</v>
      </c>
      <c r="D247" s="125"/>
    </row>
    <row r="248" spans="1:4" ht="15.75" hidden="1" outlineLevel="1">
      <c r="A248" s="47" t="s">
        <v>38</v>
      </c>
      <c r="B248" s="48" t="s">
        <v>2</v>
      </c>
      <c r="C248" s="47">
        <v>5.6</v>
      </c>
      <c r="D248" s="125"/>
    </row>
    <row r="249" spans="1:4" ht="15.75" hidden="1" outlineLevel="1">
      <c r="A249" s="47" t="s">
        <v>38</v>
      </c>
      <c r="B249" s="48" t="s">
        <v>730</v>
      </c>
      <c r="C249" s="49">
        <v>5.0999999999999996</v>
      </c>
      <c r="D249" s="125"/>
    </row>
    <row r="250" spans="1:4" ht="15.75" hidden="1" outlineLevel="1">
      <c r="A250" s="47" t="s">
        <v>38</v>
      </c>
      <c r="B250" s="48" t="s">
        <v>3</v>
      </c>
      <c r="C250" s="47">
        <v>5.14</v>
      </c>
      <c r="D250" s="125"/>
    </row>
    <row r="251" spans="1:4" ht="15.75" hidden="1" outlineLevel="1">
      <c r="A251" s="47" t="s">
        <v>38</v>
      </c>
      <c r="B251" s="48" t="s">
        <v>29</v>
      </c>
      <c r="C251" s="47">
        <v>5.19</v>
      </c>
      <c r="D251" s="125"/>
    </row>
    <row r="252" spans="1:4" ht="15.75" hidden="1" outlineLevel="1">
      <c r="A252" s="47" t="s">
        <v>38</v>
      </c>
      <c r="B252" s="48" t="s">
        <v>28</v>
      </c>
      <c r="C252" s="47">
        <v>5.24</v>
      </c>
      <c r="D252" s="125"/>
    </row>
    <row r="253" spans="1:4" ht="15.75" hidden="1" outlineLevel="1">
      <c r="A253" s="47" t="s">
        <v>38</v>
      </c>
      <c r="B253" s="48" t="s">
        <v>604</v>
      </c>
      <c r="C253" s="47">
        <v>5.27</v>
      </c>
      <c r="D253" s="125"/>
    </row>
    <row r="254" spans="1:4" ht="15.75" hidden="1" outlineLevel="1">
      <c r="A254" s="47" t="s">
        <v>38</v>
      </c>
      <c r="B254" s="48" t="s">
        <v>605</v>
      </c>
      <c r="C254" s="47">
        <v>5.28</v>
      </c>
      <c r="D254" s="125"/>
    </row>
    <row r="255" spans="1:4" ht="15.75" hidden="1" outlineLevel="1">
      <c r="A255" s="47" t="s">
        <v>38</v>
      </c>
      <c r="B255" s="48" t="s">
        <v>5</v>
      </c>
      <c r="C255" s="49">
        <v>5.3</v>
      </c>
      <c r="D255" s="125"/>
    </row>
    <row r="256" spans="1:4" ht="15.75" hidden="1" outlineLevel="1">
      <c r="A256" s="47" t="s">
        <v>38</v>
      </c>
      <c r="B256" s="48" t="s">
        <v>10</v>
      </c>
      <c r="C256" s="47">
        <v>5.33</v>
      </c>
      <c r="D256" s="125"/>
    </row>
    <row r="257" spans="1:4" ht="15.75" hidden="1" outlineLevel="1">
      <c r="A257" s="47" t="s">
        <v>38</v>
      </c>
      <c r="B257" s="48" t="s">
        <v>606</v>
      </c>
      <c r="C257" s="47">
        <v>5.36</v>
      </c>
      <c r="D257" s="125"/>
    </row>
    <row r="258" spans="1:4" ht="15.75" hidden="1" outlineLevel="1">
      <c r="A258" s="47" t="s">
        <v>38</v>
      </c>
      <c r="B258" s="48" t="s">
        <v>396</v>
      </c>
      <c r="C258" s="47">
        <v>5.53</v>
      </c>
      <c r="D258" s="125"/>
    </row>
    <row r="259" spans="1:4" ht="15.75" hidden="1" outlineLevel="1">
      <c r="A259" s="47" t="s">
        <v>38</v>
      </c>
      <c r="B259" s="48" t="s">
        <v>773</v>
      </c>
      <c r="C259" s="47">
        <v>5.58</v>
      </c>
      <c r="D259" s="125"/>
    </row>
    <row r="260" spans="1:4" ht="15.75" hidden="1" outlineLevel="1">
      <c r="A260" s="47" t="s">
        <v>38</v>
      </c>
      <c r="B260" s="48" t="s">
        <v>11</v>
      </c>
      <c r="C260" s="47">
        <v>5.54</v>
      </c>
      <c r="D260" s="125"/>
    </row>
    <row r="261" spans="1:4" ht="15.75" hidden="1" outlineLevel="1">
      <c r="A261" s="47" t="s">
        <v>38</v>
      </c>
      <c r="B261" s="48" t="s">
        <v>15</v>
      </c>
      <c r="C261" s="47">
        <v>5.55</v>
      </c>
      <c r="D261" s="125"/>
    </row>
    <row r="262" spans="1:4" ht="15.75" hidden="1" outlineLevel="1">
      <c r="A262" s="47" t="s">
        <v>38</v>
      </c>
      <c r="B262" s="48" t="s">
        <v>1153</v>
      </c>
      <c r="C262" s="47">
        <v>5.63</v>
      </c>
      <c r="D262" s="125"/>
    </row>
    <row r="263" spans="1:4" ht="15.75" hidden="1" outlineLevel="1">
      <c r="A263" s="47" t="s">
        <v>38</v>
      </c>
      <c r="B263" s="48" t="s">
        <v>19</v>
      </c>
      <c r="C263" s="47">
        <v>5.47</v>
      </c>
      <c r="D263" s="125"/>
    </row>
    <row r="264" spans="1:4" ht="15.75" hidden="1" outlineLevel="1">
      <c r="A264" s="47" t="s">
        <v>38</v>
      </c>
      <c r="B264" s="48" t="s">
        <v>30</v>
      </c>
      <c r="C264" s="47">
        <v>5.48</v>
      </c>
      <c r="D264" s="125"/>
    </row>
    <row r="265" spans="1:4" ht="15.75" collapsed="1">
      <c r="A265" s="53" t="s">
        <v>38</v>
      </c>
      <c r="B265" s="48"/>
      <c r="C265" s="47"/>
      <c r="D265" s="125"/>
    </row>
    <row r="266" spans="1:4" ht="15.75" hidden="1" outlineLevel="1">
      <c r="A266" s="47" t="s">
        <v>39</v>
      </c>
      <c r="B266" s="48" t="s">
        <v>651</v>
      </c>
      <c r="C266" s="47">
        <v>5.0999999999999996</v>
      </c>
      <c r="D266" s="125"/>
    </row>
    <row r="267" spans="1:4" ht="15.75" hidden="1" outlineLevel="1">
      <c r="A267" s="47" t="s">
        <v>39</v>
      </c>
      <c r="B267" s="48" t="s">
        <v>0</v>
      </c>
      <c r="C267" s="47">
        <v>5.2</v>
      </c>
      <c r="D267" s="125"/>
    </row>
    <row r="268" spans="1:4" ht="15.75" hidden="1" outlineLevel="1">
      <c r="A268" s="47" t="s">
        <v>39</v>
      </c>
      <c r="B268" s="48" t="s">
        <v>724</v>
      </c>
      <c r="C268" s="47">
        <v>5.3</v>
      </c>
      <c r="D268" s="125"/>
    </row>
    <row r="269" spans="1:4" ht="15.75" hidden="1" outlineLevel="1">
      <c r="A269" s="47" t="s">
        <v>39</v>
      </c>
      <c r="B269" s="48" t="s">
        <v>2</v>
      </c>
      <c r="C269" s="47">
        <v>5.6</v>
      </c>
      <c r="D269" s="125"/>
    </row>
    <row r="270" spans="1:4" ht="15.75" hidden="1" outlineLevel="1">
      <c r="A270" s="47" t="s">
        <v>39</v>
      </c>
      <c r="B270" s="48" t="s">
        <v>730</v>
      </c>
      <c r="C270" s="49">
        <v>5.0999999999999996</v>
      </c>
      <c r="D270" s="125"/>
    </row>
    <row r="271" spans="1:4" ht="15.75" hidden="1" outlineLevel="1">
      <c r="A271" s="47" t="s">
        <v>39</v>
      </c>
      <c r="B271" s="48" t="s">
        <v>3</v>
      </c>
      <c r="C271" s="47">
        <v>5.14</v>
      </c>
      <c r="D271" s="125"/>
    </row>
    <row r="272" spans="1:4" ht="15.75" hidden="1" outlineLevel="1">
      <c r="A272" s="47" t="s">
        <v>39</v>
      </c>
      <c r="B272" s="48" t="s">
        <v>29</v>
      </c>
      <c r="C272" s="47">
        <v>5.19</v>
      </c>
      <c r="D272" s="125"/>
    </row>
    <row r="273" spans="1:4" ht="15.75" hidden="1" outlineLevel="1">
      <c r="A273" s="47" t="s">
        <v>39</v>
      </c>
      <c r="B273" s="48" t="s">
        <v>28</v>
      </c>
      <c r="C273" s="47">
        <v>5.24</v>
      </c>
      <c r="D273" s="125"/>
    </row>
    <row r="274" spans="1:4" ht="15.75" hidden="1" outlineLevel="1">
      <c r="A274" s="47" t="s">
        <v>39</v>
      </c>
      <c r="B274" s="48" t="s">
        <v>1</v>
      </c>
      <c r="C274" s="47">
        <v>5.26</v>
      </c>
      <c r="D274" s="125"/>
    </row>
    <row r="275" spans="1:4" ht="15.75" hidden="1" outlineLevel="1">
      <c r="A275" s="47" t="s">
        <v>39</v>
      </c>
      <c r="B275" s="48" t="s">
        <v>604</v>
      </c>
      <c r="C275" s="47">
        <v>5.27</v>
      </c>
      <c r="D275" s="125"/>
    </row>
    <row r="276" spans="1:4" ht="15.75" hidden="1" outlineLevel="1">
      <c r="A276" s="47" t="s">
        <v>39</v>
      </c>
      <c r="B276" s="48" t="s">
        <v>605</v>
      </c>
      <c r="C276" s="47">
        <v>5.28</v>
      </c>
      <c r="D276" s="125"/>
    </row>
    <row r="277" spans="1:4" ht="15.75" hidden="1" outlineLevel="1">
      <c r="A277" s="47" t="s">
        <v>39</v>
      </c>
      <c r="B277" s="48" t="s">
        <v>609</v>
      </c>
      <c r="C277" s="47">
        <v>5.29</v>
      </c>
      <c r="D277" s="125"/>
    </row>
    <row r="278" spans="1:4" ht="15.75" hidden="1" outlineLevel="1">
      <c r="A278" s="47" t="s">
        <v>39</v>
      </c>
      <c r="B278" s="48" t="s">
        <v>5</v>
      </c>
      <c r="C278" s="49">
        <v>5.3</v>
      </c>
      <c r="D278" s="125"/>
    </row>
    <row r="279" spans="1:4" ht="15.75" hidden="1" outlineLevel="1">
      <c r="A279" s="47" t="s">
        <v>39</v>
      </c>
      <c r="B279" s="48" t="s">
        <v>10</v>
      </c>
      <c r="C279" s="47">
        <v>5.33</v>
      </c>
      <c r="D279" s="125"/>
    </row>
    <row r="280" spans="1:4" ht="15.75" hidden="1" outlineLevel="1">
      <c r="A280" s="47" t="s">
        <v>39</v>
      </c>
      <c r="B280" s="48" t="s">
        <v>606</v>
      </c>
      <c r="C280" s="47">
        <v>5.36</v>
      </c>
      <c r="D280" s="125"/>
    </row>
    <row r="281" spans="1:4" ht="15.75" hidden="1" outlineLevel="1">
      <c r="A281" s="47" t="s">
        <v>39</v>
      </c>
      <c r="B281" s="48" t="s">
        <v>13</v>
      </c>
      <c r="C281" s="47">
        <v>5.69</v>
      </c>
      <c r="D281" s="125"/>
    </row>
    <row r="282" spans="1:4" ht="15.75" hidden="1" outlineLevel="1">
      <c r="A282" s="47" t="s">
        <v>39</v>
      </c>
      <c r="B282" s="48" t="s">
        <v>14</v>
      </c>
      <c r="C282" s="49">
        <v>5.7</v>
      </c>
      <c r="D282" s="125"/>
    </row>
    <row r="283" spans="1:4" ht="15.75" hidden="1" outlineLevel="1">
      <c r="A283" s="47" t="s">
        <v>39</v>
      </c>
      <c r="B283" s="48" t="s">
        <v>621</v>
      </c>
      <c r="C283" s="47">
        <v>5.74</v>
      </c>
      <c r="D283" s="125"/>
    </row>
    <row r="284" spans="1:4" ht="15.75" hidden="1" outlineLevel="1">
      <c r="A284" s="47" t="s">
        <v>39</v>
      </c>
      <c r="B284" s="48" t="s">
        <v>6</v>
      </c>
      <c r="C284" s="47">
        <v>5.49</v>
      </c>
      <c r="D284" s="125"/>
    </row>
    <row r="285" spans="1:4" ht="15.75" hidden="1" outlineLevel="1">
      <c r="A285" s="47" t="s">
        <v>39</v>
      </c>
      <c r="B285" s="48" t="s">
        <v>8</v>
      </c>
      <c r="C285" s="47">
        <v>5.51</v>
      </c>
      <c r="D285" s="125"/>
    </row>
    <row r="286" spans="1:4" ht="15.75" hidden="1" outlineLevel="1">
      <c r="A286" s="47" t="s">
        <v>39</v>
      </c>
      <c r="B286" s="48" t="s">
        <v>7</v>
      </c>
      <c r="C286" s="47">
        <v>5.52</v>
      </c>
      <c r="D286" s="125"/>
    </row>
    <row r="287" spans="1:4" ht="15.75" hidden="1" outlineLevel="1">
      <c r="A287" s="47" t="s">
        <v>39</v>
      </c>
      <c r="B287" s="48" t="s">
        <v>396</v>
      </c>
      <c r="C287" s="47">
        <v>5.53</v>
      </c>
      <c r="D287" s="125"/>
    </row>
    <row r="288" spans="1:4" ht="15.75" hidden="1" outlineLevel="1">
      <c r="A288" s="47" t="s">
        <v>39</v>
      </c>
      <c r="B288" s="48" t="s">
        <v>773</v>
      </c>
      <c r="C288" s="47">
        <v>5.58</v>
      </c>
      <c r="D288" s="125"/>
    </row>
    <row r="289" spans="1:4" ht="15.75" hidden="1" outlineLevel="1">
      <c r="A289" s="47" t="s">
        <v>39</v>
      </c>
      <c r="B289" s="48" t="s">
        <v>11</v>
      </c>
      <c r="C289" s="47">
        <v>5.54</v>
      </c>
      <c r="D289" s="125"/>
    </row>
    <row r="290" spans="1:4" ht="15.75" hidden="1" outlineLevel="1">
      <c r="A290" s="47" t="s">
        <v>39</v>
      </c>
      <c r="B290" s="48" t="s">
        <v>15</v>
      </c>
      <c r="C290" s="47">
        <v>5.55</v>
      </c>
      <c r="D290" s="125"/>
    </row>
    <row r="291" spans="1:4" ht="15.75" hidden="1" outlineLevel="1">
      <c r="A291" s="47" t="s">
        <v>39</v>
      </c>
      <c r="B291" s="48" t="s">
        <v>1153</v>
      </c>
      <c r="C291" s="47">
        <v>5.63</v>
      </c>
      <c r="D291" s="125"/>
    </row>
    <row r="292" spans="1:4" ht="15.75" hidden="1" outlineLevel="1">
      <c r="A292" s="47" t="s">
        <v>39</v>
      </c>
      <c r="B292" s="48" t="s">
        <v>19</v>
      </c>
      <c r="C292" s="47">
        <v>5.47</v>
      </c>
      <c r="D292" s="125"/>
    </row>
    <row r="293" spans="1:4" ht="15.75" hidden="1" outlineLevel="1">
      <c r="A293" s="47" t="s">
        <v>39</v>
      </c>
      <c r="B293" s="48" t="s">
        <v>30</v>
      </c>
      <c r="C293" s="47">
        <v>5.48</v>
      </c>
      <c r="D293" s="125"/>
    </row>
    <row r="294" spans="1:4" ht="15.75" collapsed="1">
      <c r="A294" s="53" t="s">
        <v>39</v>
      </c>
      <c r="B294" s="48"/>
      <c r="C294" s="47"/>
      <c r="D294" s="125"/>
    </row>
    <row r="295" spans="1:4" ht="31.5" hidden="1" outlineLevel="1">
      <c r="A295" s="47" t="s">
        <v>41</v>
      </c>
      <c r="B295" s="48" t="s">
        <v>651</v>
      </c>
      <c r="C295" s="47">
        <v>5.0999999999999996</v>
      </c>
      <c r="D295" s="125"/>
    </row>
    <row r="296" spans="1:4" ht="31.5" hidden="1" outlineLevel="1">
      <c r="A296" s="47" t="s">
        <v>41</v>
      </c>
      <c r="B296" s="48" t="s">
        <v>0</v>
      </c>
      <c r="C296" s="47">
        <v>5.2</v>
      </c>
      <c r="D296" s="125"/>
    </row>
    <row r="297" spans="1:4" ht="31.5" hidden="1" outlineLevel="1">
      <c r="A297" s="47" t="s">
        <v>41</v>
      </c>
      <c r="B297" s="48" t="s">
        <v>724</v>
      </c>
      <c r="C297" s="47">
        <v>5.3</v>
      </c>
      <c r="D297" s="125"/>
    </row>
    <row r="298" spans="1:4" ht="31.5" hidden="1" outlineLevel="1">
      <c r="A298" s="47" t="s">
        <v>41</v>
      </c>
      <c r="B298" s="48" t="s">
        <v>3</v>
      </c>
      <c r="C298" s="47">
        <v>5.14</v>
      </c>
      <c r="D298" s="125"/>
    </row>
    <row r="299" spans="1:4" ht="31.5" hidden="1" outlineLevel="1">
      <c r="A299" s="47" t="s">
        <v>41</v>
      </c>
      <c r="B299" s="48" t="s">
        <v>29</v>
      </c>
      <c r="C299" s="47">
        <v>5.19</v>
      </c>
      <c r="D299" s="125"/>
    </row>
    <row r="300" spans="1:4" ht="31.5" hidden="1" outlineLevel="1">
      <c r="A300" s="47" t="s">
        <v>41</v>
      </c>
      <c r="B300" s="48" t="s">
        <v>28</v>
      </c>
      <c r="C300" s="47">
        <v>5.24</v>
      </c>
      <c r="D300" s="125"/>
    </row>
    <row r="301" spans="1:4" ht="31.5" hidden="1" outlineLevel="1">
      <c r="A301" s="47" t="s">
        <v>41</v>
      </c>
      <c r="B301" s="48" t="s">
        <v>1</v>
      </c>
      <c r="C301" s="47">
        <v>5.26</v>
      </c>
      <c r="D301" s="125"/>
    </row>
    <row r="302" spans="1:4" ht="31.5" hidden="1" outlineLevel="1">
      <c r="A302" s="47" t="s">
        <v>41</v>
      </c>
      <c r="B302" s="48" t="s">
        <v>604</v>
      </c>
      <c r="C302" s="47">
        <v>5.27</v>
      </c>
      <c r="D302" s="125"/>
    </row>
    <row r="303" spans="1:4" ht="31.5" hidden="1" outlineLevel="1">
      <c r="A303" s="47" t="s">
        <v>41</v>
      </c>
      <c r="B303" s="48" t="s">
        <v>605</v>
      </c>
      <c r="C303" s="47">
        <v>5.28</v>
      </c>
      <c r="D303" s="125"/>
    </row>
    <row r="304" spans="1:4" ht="31.5" hidden="1" outlineLevel="1">
      <c r="A304" s="47" t="s">
        <v>41</v>
      </c>
      <c r="B304" s="48" t="s">
        <v>12</v>
      </c>
      <c r="C304" s="47">
        <v>5.37</v>
      </c>
      <c r="D304" s="125"/>
    </row>
    <row r="305" spans="1:4" ht="31.5" hidden="1" outlineLevel="1">
      <c r="A305" s="47" t="s">
        <v>41</v>
      </c>
      <c r="B305" s="48" t="s">
        <v>6</v>
      </c>
      <c r="C305" s="47">
        <v>5.49</v>
      </c>
      <c r="D305" s="125"/>
    </row>
    <row r="306" spans="1:4" ht="31.5" hidden="1" outlineLevel="1">
      <c r="A306" s="47" t="s">
        <v>41</v>
      </c>
      <c r="B306" s="48" t="s">
        <v>8</v>
      </c>
      <c r="C306" s="47">
        <v>5.51</v>
      </c>
      <c r="D306" s="125"/>
    </row>
    <row r="307" spans="1:4" ht="31.5" hidden="1" outlineLevel="1">
      <c r="A307" s="47" t="s">
        <v>41</v>
      </c>
      <c r="B307" s="48" t="s">
        <v>396</v>
      </c>
      <c r="C307" s="47">
        <v>5.53</v>
      </c>
      <c r="D307" s="125"/>
    </row>
    <row r="308" spans="1:4" ht="31.5" hidden="1" outlineLevel="1">
      <c r="A308" s="47" t="s">
        <v>41</v>
      </c>
      <c r="B308" s="48" t="s">
        <v>13</v>
      </c>
      <c r="C308" s="47">
        <v>5.69</v>
      </c>
      <c r="D308" s="125"/>
    </row>
    <row r="309" spans="1:4" ht="31.5" hidden="1" outlineLevel="1">
      <c r="A309" s="47" t="s">
        <v>41</v>
      </c>
      <c r="B309" s="48" t="s">
        <v>421</v>
      </c>
      <c r="C309" s="47">
        <v>5.75</v>
      </c>
      <c r="D309" s="125"/>
    </row>
    <row r="310" spans="1:4" ht="31.5" hidden="1" outlineLevel="1">
      <c r="A310" s="47" t="s">
        <v>41</v>
      </c>
      <c r="B310" s="48" t="s">
        <v>14</v>
      </c>
      <c r="C310" s="49">
        <v>5.7</v>
      </c>
      <c r="D310" s="125"/>
    </row>
    <row r="311" spans="1:4" ht="31.5" hidden="1" outlineLevel="1">
      <c r="A311" s="47" t="s">
        <v>41</v>
      </c>
      <c r="B311" s="48" t="s">
        <v>621</v>
      </c>
      <c r="C311" s="47">
        <v>5.74</v>
      </c>
      <c r="D311" s="125"/>
    </row>
    <row r="312" spans="1:4" ht="31.5" hidden="1" outlineLevel="1">
      <c r="A312" s="47" t="s">
        <v>41</v>
      </c>
      <c r="B312" s="48" t="s">
        <v>773</v>
      </c>
      <c r="C312" s="47">
        <v>5.58</v>
      </c>
      <c r="D312" s="125"/>
    </row>
    <row r="313" spans="1:4" ht="31.5" hidden="1" outlineLevel="1">
      <c r="A313" s="47" t="s">
        <v>41</v>
      </c>
      <c r="B313" s="48" t="s">
        <v>11</v>
      </c>
      <c r="C313" s="47">
        <v>5.54</v>
      </c>
      <c r="D313" s="125"/>
    </row>
    <row r="314" spans="1:4" ht="31.5" hidden="1" outlineLevel="1">
      <c r="A314" s="47" t="s">
        <v>41</v>
      </c>
      <c r="B314" s="48" t="s">
        <v>15</v>
      </c>
      <c r="C314" s="47">
        <v>5.55</v>
      </c>
      <c r="D314" s="125"/>
    </row>
    <row r="315" spans="1:4" ht="31.5" hidden="1" outlineLevel="1">
      <c r="A315" s="47" t="s">
        <v>41</v>
      </c>
      <c r="B315" s="48" t="s">
        <v>1153</v>
      </c>
      <c r="C315" s="47">
        <v>5.63</v>
      </c>
      <c r="D315" s="125"/>
    </row>
    <row r="316" spans="1:4" ht="31.5" hidden="1" outlineLevel="1">
      <c r="A316" s="47" t="s">
        <v>41</v>
      </c>
      <c r="B316" s="48" t="s">
        <v>1154</v>
      </c>
      <c r="C316" s="47">
        <v>5.65</v>
      </c>
      <c r="D316" s="125"/>
    </row>
    <row r="317" spans="1:4" ht="31.5" hidden="1" outlineLevel="1">
      <c r="A317" s="47" t="s">
        <v>41</v>
      </c>
      <c r="B317" s="48" t="s">
        <v>26</v>
      </c>
      <c r="C317" s="47">
        <v>5.68</v>
      </c>
      <c r="D317" s="125"/>
    </row>
    <row r="318" spans="1:4" ht="31.5" hidden="1" outlineLevel="1">
      <c r="A318" s="47" t="s">
        <v>41</v>
      </c>
      <c r="B318" s="48" t="s">
        <v>19</v>
      </c>
      <c r="C318" s="47">
        <v>5.47</v>
      </c>
      <c r="D318" s="125"/>
    </row>
    <row r="319" spans="1:4" ht="31.5" hidden="1" outlineLevel="1">
      <c r="A319" s="47" t="s">
        <v>41</v>
      </c>
      <c r="B319" s="48" t="s">
        <v>30</v>
      </c>
      <c r="C319" s="47">
        <v>5.48</v>
      </c>
      <c r="D319" s="125"/>
    </row>
    <row r="320" spans="1:4" ht="31.5" collapsed="1">
      <c r="A320" s="53" t="s">
        <v>41</v>
      </c>
      <c r="B320" s="48"/>
      <c r="C320" s="47"/>
      <c r="D320" s="125"/>
    </row>
    <row r="321" spans="1:4" ht="31.5" hidden="1" outlineLevel="1">
      <c r="A321" s="47" t="s">
        <v>42</v>
      </c>
      <c r="B321" s="48" t="s">
        <v>651</v>
      </c>
      <c r="C321" s="47">
        <v>5.0999999999999996</v>
      </c>
      <c r="D321" s="125"/>
    </row>
    <row r="322" spans="1:4" ht="31.5" hidden="1" outlineLevel="1">
      <c r="A322" s="47" t="s">
        <v>42</v>
      </c>
      <c r="B322" s="48" t="s">
        <v>0</v>
      </c>
      <c r="C322" s="47">
        <v>5.2</v>
      </c>
      <c r="D322" s="125"/>
    </row>
    <row r="323" spans="1:4" ht="31.5" hidden="1" outlineLevel="1">
      <c r="A323" s="47" t="s">
        <v>42</v>
      </c>
      <c r="B323" s="48" t="s">
        <v>1</v>
      </c>
      <c r="C323" s="47">
        <v>5.26</v>
      </c>
      <c r="D323" s="125"/>
    </row>
    <row r="324" spans="1:4" ht="31.5" hidden="1" outlineLevel="1">
      <c r="A324" s="47" t="s">
        <v>42</v>
      </c>
      <c r="B324" s="48" t="s">
        <v>3</v>
      </c>
      <c r="C324" s="47">
        <v>5.14</v>
      </c>
      <c r="D324" s="125"/>
    </row>
    <row r="325" spans="1:4" ht="31.5" hidden="1" outlineLevel="1">
      <c r="A325" s="47" t="s">
        <v>42</v>
      </c>
      <c r="B325" s="48" t="s">
        <v>29</v>
      </c>
      <c r="C325" s="47">
        <v>5.19</v>
      </c>
      <c r="D325" s="125"/>
    </row>
    <row r="326" spans="1:4" ht="31.5" hidden="1" outlineLevel="1">
      <c r="A326" s="47" t="s">
        <v>42</v>
      </c>
      <c r="B326" s="48" t="s">
        <v>12</v>
      </c>
      <c r="C326" s="47">
        <v>5.37</v>
      </c>
      <c r="D326" s="125"/>
    </row>
    <row r="327" spans="1:4" ht="31.5" hidden="1" outlineLevel="1">
      <c r="A327" s="47" t="s">
        <v>42</v>
      </c>
      <c r="B327" s="48" t="s">
        <v>13</v>
      </c>
      <c r="C327" s="47">
        <v>5.69</v>
      </c>
      <c r="D327" s="125"/>
    </row>
    <row r="328" spans="1:4" ht="31.5" hidden="1" outlineLevel="1">
      <c r="A328" s="47" t="s">
        <v>42</v>
      </c>
      <c r="B328" s="48" t="s">
        <v>282</v>
      </c>
      <c r="C328" s="49">
        <v>5.8</v>
      </c>
      <c r="D328" s="125"/>
    </row>
    <row r="329" spans="1:4" ht="31.5" hidden="1" outlineLevel="1">
      <c r="A329" s="47" t="s">
        <v>42</v>
      </c>
      <c r="B329" s="48" t="s">
        <v>421</v>
      </c>
      <c r="C329" s="47">
        <v>5.75</v>
      </c>
      <c r="D329" s="125"/>
    </row>
    <row r="330" spans="1:4" ht="31.5" hidden="1" outlineLevel="1">
      <c r="A330" s="47" t="s">
        <v>42</v>
      </c>
      <c r="B330" s="48" t="s">
        <v>14</v>
      </c>
      <c r="C330" s="49">
        <v>5.7</v>
      </c>
      <c r="D330" s="125"/>
    </row>
    <row r="331" spans="1:4" ht="31.5" hidden="1" outlineLevel="1">
      <c r="A331" s="47" t="s">
        <v>42</v>
      </c>
      <c r="B331" s="48" t="s">
        <v>621</v>
      </c>
      <c r="C331" s="47">
        <v>5.74</v>
      </c>
      <c r="D331" s="125"/>
    </row>
    <row r="332" spans="1:4" ht="31.5" hidden="1" outlineLevel="1">
      <c r="A332" s="47" t="s">
        <v>42</v>
      </c>
      <c r="B332" s="48" t="s">
        <v>773</v>
      </c>
      <c r="C332" s="47">
        <v>5.58</v>
      </c>
      <c r="D332" s="125"/>
    </row>
    <row r="333" spans="1:4" ht="31.5" hidden="1" outlineLevel="1">
      <c r="A333" s="47" t="s">
        <v>42</v>
      </c>
      <c r="B333" s="48" t="s">
        <v>15</v>
      </c>
      <c r="C333" s="47">
        <v>5.55</v>
      </c>
      <c r="D333" s="125"/>
    </row>
    <row r="334" spans="1:4" ht="31.5" hidden="1" outlineLevel="1">
      <c r="A334" s="47" t="s">
        <v>42</v>
      </c>
      <c r="B334" s="48" t="s">
        <v>1153</v>
      </c>
      <c r="C334" s="47">
        <v>5.63</v>
      </c>
      <c r="D334" s="125"/>
    </row>
    <row r="335" spans="1:4" ht="31.5" hidden="1" outlineLevel="1">
      <c r="A335" s="47" t="s">
        <v>42</v>
      </c>
      <c r="B335" s="48" t="s">
        <v>1154</v>
      </c>
      <c r="C335" s="47">
        <v>5.65</v>
      </c>
      <c r="D335" s="125"/>
    </row>
    <row r="336" spans="1:4" ht="31.5" hidden="1" outlineLevel="1">
      <c r="A336" s="47" t="s">
        <v>42</v>
      </c>
      <c r="B336" s="48" t="s">
        <v>26</v>
      </c>
      <c r="C336" s="47">
        <v>5.68</v>
      </c>
      <c r="D336" s="125"/>
    </row>
    <row r="337" spans="1:4" ht="31.5" hidden="1" outlineLevel="1">
      <c r="A337" s="47" t="s">
        <v>42</v>
      </c>
      <c r="B337" s="48" t="s">
        <v>19</v>
      </c>
      <c r="C337" s="47">
        <v>5.47</v>
      </c>
      <c r="D337" s="125"/>
    </row>
    <row r="338" spans="1:4" ht="31.5" hidden="1" outlineLevel="1">
      <c r="A338" s="47" t="s">
        <v>42</v>
      </c>
      <c r="B338" s="48" t="s">
        <v>30</v>
      </c>
      <c r="C338" s="47">
        <v>5.48</v>
      </c>
      <c r="D338" s="125"/>
    </row>
    <row r="339" spans="1:4" ht="31.5" collapsed="1">
      <c r="A339" s="53" t="s">
        <v>42</v>
      </c>
      <c r="B339" s="48"/>
      <c r="C339" s="47"/>
      <c r="D339" s="125"/>
    </row>
    <row r="340" spans="1:4" ht="31.5" hidden="1" outlineLevel="1">
      <c r="A340" s="47" t="s">
        <v>667</v>
      </c>
      <c r="B340" s="48" t="s">
        <v>784</v>
      </c>
      <c r="C340" s="47">
        <v>5.0999999999999996</v>
      </c>
      <c r="D340" s="125"/>
    </row>
    <row r="341" spans="1:4" ht="31.5" hidden="1" outlineLevel="1">
      <c r="A341" s="47" t="s">
        <v>667</v>
      </c>
      <c r="B341" s="48" t="s">
        <v>0</v>
      </c>
      <c r="C341" s="47">
        <v>5.2</v>
      </c>
      <c r="D341" s="125"/>
    </row>
    <row r="342" spans="1:4" ht="31.5" hidden="1" outlineLevel="1">
      <c r="A342" s="47" t="s">
        <v>667</v>
      </c>
      <c r="B342" s="48" t="s">
        <v>1</v>
      </c>
      <c r="C342" s="47">
        <v>5.26</v>
      </c>
      <c r="D342" s="125"/>
    </row>
    <row r="343" spans="1:4" ht="31.5" hidden="1" outlineLevel="1">
      <c r="A343" s="47" t="s">
        <v>667</v>
      </c>
      <c r="B343" s="48" t="s">
        <v>758</v>
      </c>
      <c r="C343" s="47">
        <v>5.38</v>
      </c>
      <c r="D343" s="125"/>
    </row>
    <row r="344" spans="1:4" ht="31.5" hidden="1" outlineLevel="1">
      <c r="A344" s="47" t="s">
        <v>667</v>
      </c>
      <c r="B344" s="48" t="s">
        <v>757</v>
      </c>
      <c r="C344" s="47">
        <v>5.39</v>
      </c>
      <c r="D344" s="125"/>
    </row>
    <row r="345" spans="1:4" ht="31.5" hidden="1" outlineLevel="1">
      <c r="A345" s="47" t="s">
        <v>667</v>
      </c>
      <c r="B345" s="48" t="s">
        <v>1161</v>
      </c>
      <c r="C345" s="49">
        <v>5.6</v>
      </c>
      <c r="D345" s="125"/>
    </row>
    <row r="346" spans="1:4" ht="31.5" hidden="1" outlineLevel="1">
      <c r="A346" s="47" t="s">
        <v>667</v>
      </c>
      <c r="B346" s="48" t="s">
        <v>30</v>
      </c>
      <c r="C346" s="47">
        <v>5.48</v>
      </c>
      <c r="D346" s="125"/>
    </row>
    <row r="347" spans="1:4" ht="31.5" collapsed="1">
      <c r="A347" s="53" t="s">
        <v>667</v>
      </c>
      <c r="B347" s="48"/>
      <c r="C347" s="47"/>
      <c r="D347" s="125"/>
    </row>
    <row r="348" spans="1:4" ht="31.5" hidden="1" outlineLevel="1">
      <c r="A348" s="47" t="s">
        <v>43</v>
      </c>
      <c r="B348" s="48" t="s">
        <v>651</v>
      </c>
      <c r="C348" s="47">
        <v>5.0999999999999996</v>
      </c>
      <c r="D348" s="125"/>
    </row>
    <row r="349" spans="1:4" ht="31.5" hidden="1" outlineLevel="1">
      <c r="A349" s="47" t="s">
        <v>43</v>
      </c>
      <c r="B349" s="48" t="s">
        <v>0</v>
      </c>
      <c r="C349" s="47">
        <v>5.2</v>
      </c>
      <c r="D349" s="125"/>
    </row>
    <row r="350" spans="1:4" ht="31.5" hidden="1" outlineLevel="1">
      <c r="A350" s="47" t="s">
        <v>43</v>
      </c>
      <c r="B350" s="48" t="s">
        <v>724</v>
      </c>
      <c r="C350" s="47">
        <v>5.3</v>
      </c>
      <c r="D350" s="125"/>
    </row>
    <row r="351" spans="1:4" ht="31.5" hidden="1" outlineLevel="1">
      <c r="A351" s="47" t="s">
        <v>43</v>
      </c>
      <c r="B351" s="48" t="s">
        <v>2</v>
      </c>
      <c r="C351" s="47">
        <v>5.6</v>
      </c>
      <c r="D351" s="125"/>
    </row>
    <row r="352" spans="1:4" ht="31.5" hidden="1" outlineLevel="1">
      <c r="A352" s="47" t="s">
        <v>43</v>
      </c>
      <c r="B352" s="48" t="s">
        <v>730</v>
      </c>
      <c r="C352" s="49">
        <v>5.0999999999999996</v>
      </c>
      <c r="D352" s="125"/>
    </row>
    <row r="353" spans="1:4" ht="31.5" hidden="1" outlineLevel="1">
      <c r="A353" s="47" t="s">
        <v>43</v>
      </c>
      <c r="B353" s="48" t="s">
        <v>3</v>
      </c>
      <c r="C353" s="47">
        <v>5.14</v>
      </c>
      <c r="D353" s="125"/>
    </row>
    <row r="354" spans="1:4" ht="31.5" hidden="1" outlineLevel="1">
      <c r="A354" s="47" t="s">
        <v>43</v>
      </c>
      <c r="B354" s="48" t="s">
        <v>29</v>
      </c>
      <c r="C354" s="47">
        <v>5.19</v>
      </c>
      <c r="D354" s="125"/>
    </row>
    <row r="355" spans="1:4" ht="31.5" hidden="1" outlineLevel="1">
      <c r="A355" s="47" t="s">
        <v>43</v>
      </c>
      <c r="B355" s="48" t="s">
        <v>28</v>
      </c>
      <c r="C355" s="47">
        <v>5.24</v>
      </c>
      <c r="D355" s="125"/>
    </row>
    <row r="356" spans="1:4" ht="31.5" hidden="1" outlineLevel="1">
      <c r="A356" s="47" t="s">
        <v>43</v>
      </c>
      <c r="B356" s="48" t="s">
        <v>1</v>
      </c>
      <c r="C356" s="47">
        <v>5.26</v>
      </c>
      <c r="D356" s="125"/>
    </row>
    <row r="357" spans="1:4" ht="31.5" hidden="1" outlineLevel="1">
      <c r="A357" s="47" t="s">
        <v>43</v>
      </c>
      <c r="B357" s="48" t="s">
        <v>604</v>
      </c>
      <c r="C357" s="47">
        <v>5.27</v>
      </c>
      <c r="D357" s="125"/>
    </row>
    <row r="358" spans="1:4" ht="31.5" hidden="1" outlineLevel="1">
      <c r="A358" s="47" t="s">
        <v>43</v>
      </c>
      <c r="B358" s="48" t="s">
        <v>605</v>
      </c>
      <c r="C358" s="47">
        <v>5.28</v>
      </c>
      <c r="D358" s="125"/>
    </row>
    <row r="359" spans="1:4" ht="31.5" hidden="1" outlineLevel="1">
      <c r="A359" s="47" t="s">
        <v>43</v>
      </c>
      <c r="B359" s="48" t="s">
        <v>9</v>
      </c>
      <c r="C359" s="47">
        <v>5.31</v>
      </c>
      <c r="D359" s="125"/>
    </row>
    <row r="360" spans="1:4" ht="31.5" hidden="1" outlineLevel="1">
      <c r="A360" s="47" t="s">
        <v>43</v>
      </c>
      <c r="B360" s="48" t="s">
        <v>606</v>
      </c>
      <c r="C360" s="47">
        <v>5.36</v>
      </c>
      <c r="D360" s="125"/>
    </row>
    <row r="361" spans="1:4" ht="31.5" hidden="1" outlineLevel="1">
      <c r="A361" s="47" t="s">
        <v>43</v>
      </c>
      <c r="B361" s="48" t="s">
        <v>12</v>
      </c>
      <c r="C361" s="47">
        <v>5.37</v>
      </c>
      <c r="D361" s="125"/>
    </row>
    <row r="362" spans="1:4" ht="31.5" hidden="1" outlineLevel="1">
      <c r="A362" s="47" t="s">
        <v>43</v>
      </c>
      <c r="B362" s="48" t="s">
        <v>6</v>
      </c>
      <c r="C362" s="47">
        <v>5.49</v>
      </c>
      <c r="D362" s="125"/>
    </row>
    <row r="363" spans="1:4" ht="31.5" hidden="1" outlineLevel="1">
      <c r="A363" s="47" t="s">
        <v>43</v>
      </c>
      <c r="B363" s="48" t="s">
        <v>8</v>
      </c>
      <c r="C363" s="47">
        <v>5.51</v>
      </c>
      <c r="D363" s="125"/>
    </row>
    <row r="364" spans="1:4" ht="31.5" hidden="1" outlineLevel="1">
      <c r="A364" s="47" t="s">
        <v>43</v>
      </c>
      <c r="B364" s="48" t="s">
        <v>7</v>
      </c>
      <c r="C364" s="47">
        <v>5.52</v>
      </c>
      <c r="D364" s="125"/>
    </row>
    <row r="365" spans="1:4" ht="31.5" hidden="1" outlineLevel="1">
      <c r="A365" s="47" t="s">
        <v>43</v>
      </c>
      <c r="B365" s="48" t="s">
        <v>396</v>
      </c>
      <c r="C365" s="47">
        <v>5.53</v>
      </c>
      <c r="D365" s="125"/>
    </row>
    <row r="366" spans="1:4" ht="31.5" hidden="1" outlineLevel="1">
      <c r="A366" s="47" t="s">
        <v>43</v>
      </c>
      <c r="B366" s="48" t="s">
        <v>13</v>
      </c>
      <c r="C366" s="47">
        <v>5.69</v>
      </c>
      <c r="D366" s="125"/>
    </row>
    <row r="367" spans="1:4" ht="31.5" hidden="1" outlineLevel="1">
      <c r="A367" s="47" t="s">
        <v>43</v>
      </c>
      <c r="B367" s="48" t="s">
        <v>282</v>
      </c>
      <c r="C367" s="49">
        <v>5.8</v>
      </c>
      <c r="D367" s="125"/>
    </row>
    <row r="368" spans="1:4" ht="31.5" hidden="1" outlineLevel="1">
      <c r="A368" s="47" t="s">
        <v>43</v>
      </c>
      <c r="B368" s="48" t="s">
        <v>309</v>
      </c>
      <c r="C368" s="49">
        <v>5.72</v>
      </c>
      <c r="D368" s="125"/>
    </row>
    <row r="369" spans="1:4" ht="31.5" hidden="1" outlineLevel="1">
      <c r="A369" s="47" t="s">
        <v>43</v>
      </c>
      <c r="B369" s="48" t="s">
        <v>421</v>
      </c>
      <c r="C369" s="47">
        <v>5.75</v>
      </c>
      <c r="D369" s="125"/>
    </row>
    <row r="370" spans="1:4" ht="31.5" hidden="1" outlineLevel="1">
      <c r="A370" s="47" t="s">
        <v>43</v>
      </c>
      <c r="B370" s="48" t="s">
        <v>14</v>
      </c>
      <c r="C370" s="49">
        <v>5.7</v>
      </c>
      <c r="D370" s="125"/>
    </row>
    <row r="371" spans="1:4" ht="31.5" hidden="1" outlineLevel="1">
      <c r="A371" s="47" t="s">
        <v>43</v>
      </c>
      <c r="B371" s="48" t="s">
        <v>621</v>
      </c>
      <c r="C371" s="47">
        <v>5.74</v>
      </c>
      <c r="D371" s="125"/>
    </row>
    <row r="372" spans="1:4" ht="31.5" hidden="1" outlineLevel="1">
      <c r="A372" s="47" t="s">
        <v>43</v>
      </c>
      <c r="B372" s="48" t="s">
        <v>925</v>
      </c>
      <c r="C372" s="47">
        <v>5.76</v>
      </c>
      <c r="D372" s="125"/>
    </row>
    <row r="373" spans="1:4" ht="31.5" hidden="1" outlineLevel="1">
      <c r="A373" s="47" t="s">
        <v>43</v>
      </c>
      <c r="B373" s="48" t="s">
        <v>669</v>
      </c>
      <c r="C373" s="47">
        <v>5.89</v>
      </c>
      <c r="D373" s="124" t="s">
        <v>935</v>
      </c>
    </row>
    <row r="374" spans="1:4" ht="31.5" hidden="1" outlineLevel="1">
      <c r="A374" s="47" t="s">
        <v>43</v>
      </c>
      <c r="B374" s="48" t="s">
        <v>917</v>
      </c>
      <c r="C374" s="47">
        <v>5.109</v>
      </c>
      <c r="D374" s="124"/>
    </row>
    <row r="375" spans="1:4" ht="31.5" hidden="1" outlineLevel="1">
      <c r="A375" s="47" t="s">
        <v>43</v>
      </c>
      <c r="B375" s="48" t="s">
        <v>372</v>
      </c>
      <c r="C375" s="47">
        <v>5.1109999999999998</v>
      </c>
      <c r="D375" s="125"/>
    </row>
    <row r="376" spans="1:4" ht="31.5" hidden="1" outlineLevel="1">
      <c r="A376" s="47" t="s">
        <v>43</v>
      </c>
      <c r="B376" s="48" t="s">
        <v>16</v>
      </c>
      <c r="C376" s="47">
        <v>5.1120000000000001</v>
      </c>
      <c r="D376" s="125"/>
    </row>
    <row r="377" spans="1:4" ht="31.5" hidden="1" outlineLevel="1">
      <c r="A377" s="47" t="s">
        <v>43</v>
      </c>
      <c r="B377" s="51" t="s">
        <v>475</v>
      </c>
      <c r="C377" s="47">
        <v>5.1130000000000004</v>
      </c>
      <c r="D377" s="125"/>
    </row>
    <row r="378" spans="1:4" ht="31.5" hidden="1" outlineLevel="1">
      <c r="A378" s="47" t="s">
        <v>43</v>
      </c>
      <c r="B378" s="48" t="s">
        <v>773</v>
      </c>
      <c r="C378" s="47">
        <v>5.58</v>
      </c>
      <c r="D378" s="125"/>
    </row>
    <row r="379" spans="1:4" ht="31.5" hidden="1" outlineLevel="1">
      <c r="A379" s="47" t="s">
        <v>43</v>
      </c>
      <c r="B379" s="48" t="s">
        <v>11</v>
      </c>
      <c r="C379" s="47">
        <v>5.54</v>
      </c>
      <c r="D379" s="125"/>
    </row>
    <row r="380" spans="1:4" ht="31.5" hidden="1" outlineLevel="1">
      <c r="A380" s="47" t="s">
        <v>43</v>
      </c>
      <c r="B380" s="48" t="s">
        <v>15</v>
      </c>
      <c r="C380" s="47">
        <v>5.55</v>
      </c>
      <c r="D380" s="125"/>
    </row>
    <row r="381" spans="1:4" ht="31.5" hidden="1" outlineLevel="1">
      <c r="A381" s="47" t="s">
        <v>43</v>
      </c>
      <c r="B381" s="48" t="s">
        <v>1153</v>
      </c>
      <c r="C381" s="47">
        <v>5.63</v>
      </c>
      <c r="D381" s="125"/>
    </row>
    <row r="382" spans="1:4" ht="31.5" hidden="1" outlineLevel="1">
      <c r="A382" s="47" t="s">
        <v>43</v>
      </c>
      <c r="B382" s="48" t="s">
        <v>1154</v>
      </c>
      <c r="C382" s="47">
        <v>5.65</v>
      </c>
      <c r="D382" s="125"/>
    </row>
    <row r="383" spans="1:4" ht="31.5" hidden="1" outlineLevel="1">
      <c r="A383" s="47" t="s">
        <v>43</v>
      </c>
      <c r="B383" s="48" t="s">
        <v>788</v>
      </c>
      <c r="C383" s="47">
        <v>5.66</v>
      </c>
      <c r="D383" s="125"/>
    </row>
    <row r="384" spans="1:4" ht="31.5" hidden="1" outlineLevel="1">
      <c r="A384" s="47" t="s">
        <v>43</v>
      </c>
      <c r="B384" s="48" t="s">
        <v>26</v>
      </c>
      <c r="C384" s="47">
        <v>5.68</v>
      </c>
      <c r="D384" s="125"/>
    </row>
    <row r="385" spans="1:4" ht="31.5" hidden="1" outlineLevel="1">
      <c r="A385" s="47" t="s">
        <v>43</v>
      </c>
      <c r="B385" s="48" t="s">
        <v>19</v>
      </c>
      <c r="C385" s="47">
        <v>5.47</v>
      </c>
      <c r="D385" s="125"/>
    </row>
    <row r="386" spans="1:4" ht="31.5" hidden="1" outlineLevel="1">
      <c r="A386" s="47" t="s">
        <v>43</v>
      </c>
      <c r="B386" s="48" t="s">
        <v>30</v>
      </c>
      <c r="C386" s="47">
        <v>5.48</v>
      </c>
      <c r="D386" s="125"/>
    </row>
    <row r="387" spans="1:4" ht="31.5" collapsed="1">
      <c r="A387" s="53" t="s">
        <v>43</v>
      </c>
      <c r="B387" s="48"/>
      <c r="C387" s="47"/>
      <c r="D387" s="125"/>
    </row>
    <row r="388" spans="1:4" ht="15.75" hidden="1" outlineLevel="1">
      <c r="A388" s="47" t="s">
        <v>44</v>
      </c>
      <c r="B388" s="48" t="s">
        <v>651</v>
      </c>
      <c r="C388" s="47">
        <v>5.0999999999999996</v>
      </c>
      <c r="D388" s="125"/>
    </row>
    <row r="389" spans="1:4" ht="15.75" hidden="1" outlineLevel="1">
      <c r="A389" s="47" t="s">
        <v>44</v>
      </c>
      <c r="B389" s="48" t="s">
        <v>0</v>
      </c>
      <c r="C389" s="47">
        <v>5.2</v>
      </c>
      <c r="D389" s="125"/>
    </row>
    <row r="390" spans="1:4" ht="15.75" hidden="1" outlineLevel="1">
      <c r="A390" s="47" t="s">
        <v>44</v>
      </c>
      <c r="B390" s="48" t="s">
        <v>724</v>
      </c>
      <c r="C390" s="47">
        <v>5.3</v>
      </c>
      <c r="D390" s="125"/>
    </row>
    <row r="391" spans="1:4" ht="15.75" hidden="1" outlineLevel="1">
      <c r="A391" s="47" t="s">
        <v>44</v>
      </c>
      <c r="B391" s="48" t="s">
        <v>2</v>
      </c>
      <c r="C391" s="47">
        <v>5.6</v>
      </c>
      <c r="D391" s="125"/>
    </row>
    <row r="392" spans="1:4" ht="15.75" hidden="1" outlineLevel="1">
      <c r="A392" s="47" t="s">
        <v>44</v>
      </c>
      <c r="B392" s="48" t="s">
        <v>730</v>
      </c>
      <c r="C392" s="49">
        <v>5.0999999999999996</v>
      </c>
      <c r="D392" s="125"/>
    </row>
    <row r="393" spans="1:4" ht="15.75" hidden="1" outlineLevel="1">
      <c r="A393" s="47" t="s">
        <v>44</v>
      </c>
      <c r="B393" s="48" t="s">
        <v>3</v>
      </c>
      <c r="C393" s="47">
        <v>5.14</v>
      </c>
      <c r="D393" s="125"/>
    </row>
    <row r="394" spans="1:4" ht="15.75" hidden="1" outlineLevel="1">
      <c r="A394" s="47" t="s">
        <v>44</v>
      </c>
      <c r="B394" s="48" t="s">
        <v>29</v>
      </c>
      <c r="C394" s="47">
        <v>5.19</v>
      </c>
      <c r="D394" s="125"/>
    </row>
    <row r="395" spans="1:4" ht="15.75" hidden="1" outlineLevel="1">
      <c r="A395" s="47" t="s">
        <v>44</v>
      </c>
      <c r="B395" s="48" t="s">
        <v>28</v>
      </c>
      <c r="C395" s="47">
        <v>5.24</v>
      </c>
      <c r="D395" s="125"/>
    </row>
    <row r="396" spans="1:4" ht="15.75" hidden="1" outlineLevel="1">
      <c r="A396" s="47" t="s">
        <v>44</v>
      </c>
      <c r="B396" s="48" t="s">
        <v>1</v>
      </c>
      <c r="C396" s="47">
        <v>5.26</v>
      </c>
      <c r="D396" s="125"/>
    </row>
    <row r="397" spans="1:4" ht="15.75" hidden="1" outlineLevel="1">
      <c r="A397" s="47" t="s">
        <v>44</v>
      </c>
      <c r="B397" s="48" t="s">
        <v>604</v>
      </c>
      <c r="C397" s="47">
        <v>5.27</v>
      </c>
      <c r="D397" s="125"/>
    </row>
    <row r="398" spans="1:4" ht="15.75" hidden="1" outlineLevel="1">
      <c r="A398" s="47" t="s">
        <v>44</v>
      </c>
      <c r="B398" s="48" t="s">
        <v>605</v>
      </c>
      <c r="C398" s="47">
        <v>5.28</v>
      </c>
      <c r="D398" s="125"/>
    </row>
    <row r="399" spans="1:4" ht="15.75" hidden="1" outlineLevel="1">
      <c r="A399" s="47" t="s">
        <v>44</v>
      </c>
      <c r="B399" s="48" t="s">
        <v>609</v>
      </c>
      <c r="C399" s="47">
        <v>5.29</v>
      </c>
      <c r="D399" s="125"/>
    </row>
    <row r="400" spans="1:4" ht="15.75" hidden="1" outlineLevel="1">
      <c r="A400" s="47" t="s">
        <v>44</v>
      </c>
      <c r="B400" s="48" t="s">
        <v>9</v>
      </c>
      <c r="C400" s="47">
        <v>5.31</v>
      </c>
      <c r="D400" s="125"/>
    </row>
    <row r="401" spans="1:4" ht="15.75" hidden="1" outlineLevel="1">
      <c r="A401" s="47" t="s">
        <v>44</v>
      </c>
      <c r="B401" s="48" t="s">
        <v>606</v>
      </c>
      <c r="C401" s="47">
        <v>5.36</v>
      </c>
      <c r="D401" s="125"/>
    </row>
    <row r="402" spans="1:4" ht="15.75" hidden="1" outlineLevel="1">
      <c r="A402" s="47" t="s">
        <v>44</v>
      </c>
      <c r="B402" s="48" t="s">
        <v>12</v>
      </c>
      <c r="C402" s="47">
        <v>5.37</v>
      </c>
      <c r="D402" s="125"/>
    </row>
    <row r="403" spans="1:4" ht="15.75" hidden="1" outlineLevel="1">
      <c r="A403" s="47" t="s">
        <v>44</v>
      </c>
      <c r="B403" s="48" t="s">
        <v>6</v>
      </c>
      <c r="C403" s="47">
        <v>5.49</v>
      </c>
      <c r="D403" s="125"/>
    </row>
    <row r="404" spans="1:4" ht="15.75" hidden="1" outlineLevel="1">
      <c r="A404" s="47" t="s">
        <v>44</v>
      </c>
      <c r="B404" s="48" t="s">
        <v>8</v>
      </c>
      <c r="C404" s="47">
        <v>5.51</v>
      </c>
      <c r="D404" s="125"/>
    </row>
    <row r="405" spans="1:4" ht="15.75" hidden="1" outlineLevel="1">
      <c r="A405" s="47" t="s">
        <v>44</v>
      </c>
      <c r="B405" s="48" t="s">
        <v>7</v>
      </c>
      <c r="C405" s="47">
        <v>5.52</v>
      </c>
      <c r="D405" s="125"/>
    </row>
    <row r="406" spans="1:4" ht="15.75" hidden="1" outlineLevel="1">
      <c r="A406" s="47" t="s">
        <v>44</v>
      </c>
      <c r="B406" s="48" t="s">
        <v>396</v>
      </c>
      <c r="C406" s="47">
        <v>5.53</v>
      </c>
      <c r="D406" s="125"/>
    </row>
    <row r="407" spans="1:4" ht="15.75" hidden="1" outlineLevel="1">
      <c r="A407" s="47" t="s">
        <v>44</v>
      </c>
      <c r="B407" s="48" t="s">
        <v>13</v>
      </c>
      <c r="C407" s="47">
        <v>5.69</v>
      </c>
      <c r="D407" s="125"/>
    </row>
    <row r="408" spans="1:4" ht="15.75" hidden="1" outlineLevel="1">
      <c r="A408" s="47" t="s">
        <v>44</v>
      </c>
      <c r="B408" s="48" t="s">
        <v>421</v>
      </c>
      <c r="C408" s="47">
        <v>5.75</v>
      </c>
      <c r="D408" s="125"/>
    </row>
    <row r="409" spans="1:4" ht="15.75" hidden="1" outlineLevel="1">
      <c r="A409" s="47" t="s">
        <v>44</v>
      </c>
      <c r="B409" s="48" t="s">
        <v>621</v>
      </c>
      <c r="C409" s="47">
        <v>5.74</v>
      </c>
      <c r="D409" s="125"/>
    </row>
    <row r="410" spans="1:4" ht="15.75" hidden="1" outlineLevel="1">
      <c r="A410" s="47" t="s">
        <v>44</v>
      </c>
      <c r="B410" s="48" t="s">
        <v>14</v>
      </c>
      <c r="C410" s="49">
        <v>5.7</v>
      </c>
      <c r="D410" s="125"/>
    </row>
    <row r="411" spans="1:4" ht="15.75" hidden="1" outlineLevel="1">
      <c r="A411" s="47" t="s">
        <v>44</v>
      </c>
      <c r="B411" s="48" t="s">
        <v>925</v>
      </c>
      <c r="C411" s="47">
        <v>5.76</v>
      </c>
      <c r="D411" s="125"/>
    </row>
    <row r="412" spans="1:4" ht="15.75" hidden="1" outlineLevel="1">
      <c r="A412" s="47" t="s">
        <v>44</v>
      </c>
      <c r="B412" s="48" t="s">
        <v>669</v>
      </c>
      <c r="C412" s="47">
        <v>5.89</v>
      </c>
      <c r="D412" s="124" t="s">
        <v>935</v>
      </c>
    </row>
    <row r="413" spans="1:4" ht="15.75" hidden="1" outlineLevel="1">
      <c r="A413" s="47" t="s">
        <v>44</v>
      </c>
      <c r="B413" s="48" t="s">
        <v>917</v>
      </c>
      <c r="C413" s="47">
        <v>5.109</v>
      </c>
      <c r="D413" s="125"/>
    </row>
    <row r="414" spans="1:4" ht="15.75" hidden="1" outlineLevel="1">
      <c r="A414" s="47" t="s">
        <v>44</v>
      </c>
      <c r="B414" s="48" t="s">
        <v>372</v>
      </c>
      <c r="C414" s="47">
        <v>5.1109999999999998</v>
      </c>
      <c r="D414" s="125"/>
    </row>
    <row r="415" spans="1:4" ht="15.75" hidden="1" outlineLevel="1">
      <c r="A415" s="47" t="s">
        <v>44</v>
      </c>
      <c r="B415" s="48" t="s">
        <v>16</v>
      </c>
      <c r="C415" s="47">
        <v>5.1120000000000001</v>
      </c>
      <c r="D415" s="125"/>
    </row>
    <row r="416" spans="1:4" ht="15.75" hidden="1" outlineLevel="1">
      <c r="A416" s="47" t="s">
        <v>44</v>
      </c>
      <c r="B416" s="51" t="s">
        <v>475</v>
      </c>
      <c r="C416" s="47">
        <v>5.1130000000000004</v>
      </c>
      <c r="D416" s="125"/>
    </row>
    <row r="417" spans="1:4" ht="15.75" hidden="1" outlineLevel="1">
      <c r="A417" s="47" t="s">
        <v>44</v>
      </c>
      <c r="B417" s="48" t="s">
        <v>773</v>
      </c>
      <c r="C417" s="47">
        <v>5.58</v>
      </c>
      <c r="D417" s="125"/>
    </row>
    <row r="418" spans="1:4" ht="15.75" hidden="1" outlineLevel="1">
      <c r="A418" s="47" t="s">
        <v>44</v>
      </c>
      <c r="B418" s="48" t="s">
        <v>11</v>
      </c>
      <c r="C418" s="47">
        <v>5.54</v>
      </c>
      <c r="D418" s="125"/>
    </row>
    <row r="419" spans="1:4" ht="15.75" hidden="1" outlineLevel="1">
      <c r="A419" s="47" t="s">
        <v>44</v>
      </c>
      <c r="B419" s="48" t="s">
        <v>15</v>
      </c>
      <c r="C419" s="47">
        <v>5.55</v>
      </c>
      <c r="D419" s="125"/>
    </row>
    <row r="420" spans="1:4" ht="15.75" hidden="1" outlineLevel="1">
      <c r="A420" s="47" t="s">
        <v>44</v>
      </c>
      <c r="B420" s="48" t="s">
        <v>1153</v>
      </c>
      <c r="C420" s="47">
        <v>5.63</v>
      </c>
      <c r="D420" s="125"/>
    </row>
    <row r="421" spans="1:4" ht="15.75" hidden="1" outlineLevel="1">
      <c r="A421" s="47" t="s">
        <v>44</v>
      </c>
      <c r="B421" s="48" t="s">
        <v>1154</v>
      </c>
      <c r="C421" s="47">
        <v>5.65</v>
      </c>
      <c r="D421" s="125"/>
    </row>
    <row r="422" spans="1:4" ht="15.75" hidden="1" outlineLevel="1">
      <c r="A422" s="47" t="s">
        <v>44</v>
      </c>
      <c r="B422" s="48" t="s">
        <v>788</v>
      </c>
      <c r="C422" s="47">
        <v>5.66</v>
      </c>
      <c r="D422" s="125"/>
    </row>
    <row r="423" spans="1:4" ht="15.75" hidden="1" outlineLevel="1">
      <c r="A423" s="47" t="s">
        <v>44</v>
      </c>
      <c r="B423" s="48" t="s">
        <v>26</v>
      </c>
      <c r="C423" s="47">
        <v>5.68</v>
      </c>
      <c r="D423" s="125"/>
    </row>
    <row r="424" spans="1:4" ht="15.75" hidden="1" outlineLevel="1">
      <c r="A424" s="47" t="s">
        <v>44</v>
      </c>
      <c r="B424" s="48" t="s">
        <v>19</v>
      </c>
      <c r="C424" s="47">
        <v>5.47</v>
      </c>
      <c r="D424" s="125"/>
    </row>
    <row r="425" spans="1:4" ht="15.75" hidden="1" outlineLevel="1">
      <c r="A425" s="47" t="s">
        <v>44</v>
      </c>
      <c r="B425" s="48" t="s">
        <v>30</v>
      </c>
      <c r="C425" s="47">
        <v>5.48</v>
      </c>
      <c r="D425" s="125"/>
    </row>
    <row r="426" spans="1:4" ht="15.75" collapsed="1">
      <c r="A426" s="53" t="s">
        <v>44</v>
      </c>
      <c r="B426" s="48"/>
      <c r="C426" s="47"/>
      <c r="D426" s="125"/>
    </row>
    <row r="427" spans="1:4" ht="15.75" outlineLevel="1">
      <c r="A427" s="47" t="s">
        <v>792</v>
      </c>
      <c r="B427" s="48" t="s">
        <v>651</v>
      </c>
      <c r="C427" s="47">
        <v>5.0999999999999996</v>
      </c>
      <c r="D427" s="125"/>
    </row>
    <row r="428" spans="1:4" ht="15.75" outlineLevel="1">
      <c r="A428" s="47" t="s">
        <v>792</v>
      </c>
      <c r="B428" s="48" t="s">
        <v>0</v>
      </c>
      <c r="C428" s="47">
        <v>5.2</v>
      </c>
      <c r="D428" s="125"/>
    </row>
    <row r="429" spans="1:4" ht="15.75" outlineLevel="1">
      <c r="A429" s="47" t="s">
        <v>792</v>
      </c>
      <c r="B429" s="48" t="s">
        <v>724</v>
      </c>
      <c r="C429" s="47">
        <v>5.3</v>
      </c>
      <c r="D429" s="125"/>
    </row>
    <row r="430" spans="1:4" ht="15.75" outlineLevel="1">
      <c r="A430" s="47" t="s">
        <v>792</v>
      </c>
      <c r="B430" s="48" t="s">
        <v>2</v>
      </c>
      <c r="C430" s="47">
        <v>5.6</v>
      </c>
      <c r="D430" s="125"/>
    </row>
    <row r="431" spans="1:4" ht="15.75" outlineLevel="1">
      <c r="A431" s="47" t="s">
        <v>792</v>
      </c>
      <c r="B431" s="48" t="s">
        <v>730</v>
      </c>
      <c r="C431" s="49">
        <v>5.0999999999999996</v>
      </c>
      <c r="D431" s="125"/>
    </row>
    <row r="432" spans="1:4" ht="15.75" outlineLevel="1">
      <c r="A432" s="47" t="s">
        <v>792</v>
      </c>
      <c r="B432" s="48" t="s">
        <v>3</v>
      </c>
      <c r="C432" s="47">
        <v>5.14</v>
      </c>
      <c r="D432" s="125"/>
    </row>
    <row r="433" spans="1:4" ht="15.75" outlineLevel="1">
      <c r="A433" s="47" t="s">
        <v>792</v>
      </c>
      <c r="B433" s="48" t="s">
        <v>29</v>
      </c>
      <c r="C433" s="47">
        <v>5.19</v>
      </c>
      <c r="D433" s="125"/>
    </row>
    <row r="434" spans="1:4" ht="15.75" outlineLevel="1">
      <c r="A434" s="47" t="s">
        <v>792</v>
      </c>
      <c r="B434" s="48" t="s">
        <v>28</v>
      </c>
      <c r="C434" s="47">
        <v>5.24</v>
      </c>
      <c r="D434" s="125"/>
    </row>
    <row r="435" spans="1:4" ht="15.75" outlineLevel="1">
      <c r="A435" s="47" t="s">
        <v>792</v>
      </c>
      <c r="B435" s="48" t="s">
        <v>1</v>
      </c>
      <c r="C435" s="47">
        <v>5.26</v>
      </c>
      <c r="D435" s="125"/>
    </row>
    <row r="436" spans="1:4" ht="15.75" outlineLevel="1">
      <c r="A436" s="47" t="s">
        <v>792</v>
      </c>
      <c r="B436" s="48" t="s">
        <v>604</v>
      </c>
      <c r="C436" s="47">
        <v>5.27</v>
      </c>
      <c r="D436" s="125"/>
    </row>
    <row r="437" spans="1:4" ht="15.75" outlineLevel="1">
      <c r="A437" s="47" t="s">
        <v>792</v>
      </c>
      <c r="B437" s="48" t="s">
        <v>605</v>
      </c>
      <c r="C437" s="47">
        <v>5.28</v>
      </c>
      <c r="D437" s="125"/>
    </row>
    <row r="438" spans="1:4" ht="15.75" outlineLevel="1">
      <c r="A438" s="47" t="s">
        <v>792</v>
      </c>
      <c r="B438" s="48" t="s">
        <v>609</v>
      </c>
      <c r="C438" s="47">
        <v>5.29</v>
      </c>
      <c r="D438" s="125"/>
    </row>
    <row r="439" spans="1:4" ht="15.75" outlineLevel="1">
      <c r="A439" s="47" t="s">
        <v>792</v>
      </c>
      <c r="B439" s="48" t="s">
        <v>9</v>
      </c>
      <c r="C439" s="47">
        <v>5.31</v>
      </c>
      <c r="D439" s="125"/>
    </row>
    <row r="440" spans="1:4" ht="15.75" outlineLevel="1">
      <c r="A440" s="47" t="s">
        <v>792</v>
      </c>
      <c r="B440" s="48" t="s">
        <v>606</v>
      </c>
      <c r="C440" s="47">
        <v>5.36</v>
      </c>
      <c r="D440" s="125"/>
    </row>
    <row r="441" spans="1:4" ht="15.75" outlineLevel="1">
      <c r="A441" s="47" t="s">
        <v>792</v>
      </c>
      <c r="B441" s="48" t="s">
        <v>12</v>
      </c>
      <c r="C441" s="47">
        <v>5.37</v>
      </c>
      <c r="D441" s="125"/>
    </row>
    <row r="442" spans="1:4" ht="15.75" outlineLevel="1">
      <c r="A442" s="47" t="s">
        <v>792</v>
      </c>
      <c r="B442" s="48" t="s">
        <v>396</v>
      </c>
      <c r="C442" s="47">
        <v>5.53</v>
      </c>
      <c r="D442" s="125"/>
    </row>
    <row r="443" spans="1:4" ht="15.75" outlineLevel="1">
      <c r="A443" s="47" t="s">
        <v>792</v>
      </c>
      <c r="B443" s="48" t="s">
        <v>917</v>
      </c>
      <c r="C443" s="47">
        <v>5.109</v>
      </c>
      <c r="D443" s="125"/>
    </row>
    <row r="444" spans="1:4" ht="15.75" outlineLevel="1">
      <c r="A444" s="47" t="s">
        <v>792</v>
      </c>
      <c r="B444" s="48" t="s">
        <v>372</v>
      </c>
      <c r="C444" s="47">
        <v>5.1109999999999998</v>
      </c>
      <c r="D444" s="125"/>
    </row>
    <row r="445" spans="1:4" ht="15.75" outlineLevel="1">
      <c r="A445" s="47" t="s">
        <v>792</v>
      </c>
      <c r="B445" s="48" t="s">
        <v>16</v>
      </c>
      <c r="C445" s="47">
        <v>5.1120000000000001</v>
      </c>
      <c r="D445" s="125"/>
    </row>
    <row r="446" spans="1:4" ht="15.75" outlineLevel="1">
      <c r="A446" s="47" t="s">
        <v>792</v>
      </c>
      <c r="B446" s="51" t="s">
        <v>475</v>
      </c>
      <c r="C446" s="47">
        <v>5.1130000000000004</v>
      </c>
      <c r="D446" s="125"/>
    </row>
    <row r="447" spans="1:4" ht="15.75" outlineLevel="1">
      <c r="A447" s="47" t="s">
        <v>792</v>
      </c>
      <c r="B447" s="48" t="s">
        <v>773</v>
      </c>
      <c r="C447" s="47">
        <v>5.58</v>
      </c>
      <c r="D447" s="125"/>
    </row>
    <row r="448" spans="1:4" ht="15.75" outlineLevel="1">
      <c r="A448" s="47" t="s">
        <v>792</v>
      </c>
      <c r="B448" s="48" t="s">
        <v>11</v>
      </c>
      <c r="C448" s="47">
        <v>5.54</v>
      </c>
      <c r="D448" s="125"/>
    </row>
    <row r="449" spans="1:4" ht="15.75" outlineLevel="1">
      <c r="A449" s="47" t="s">
        <v>792</v>
      </c>
      <c r="B449" s="48" t="s">
        <v>15</v>
      </c>
      <c r="C449" s="47">
        <v>5.55</v>
      </c>
      <c r="D449" s="125"/>
    </row>
    <row r="450" spans="1:4" ht="15.75" outlineLevel="1">
      <c r="A450" s="47" t="s">
        <v>792</v>
      </c>
      <c r="B450" s="48" t="s">
        <v>1153</v>
      </c>
      <c r="C450" s="47">
        <v>5.63</v>
      </c>
      <c r="D450" s="125"/>
    </row>
    <row r="451" spans="1:4" ht="15.75" outlineLevel="1">
      <c r="A451" s="47" t="s">
        <v>792</v>
      </c>
      <c r="B451" s="48" t="s">
        <v>19</v>
      </c>
      <c r="C451" s="47">
        <v>5.47</v>
      </c>
      <c r="D451" s="125"/>
    </row>
    <row r="452" spans="1:4" ht="15.75" outlineLevel="1">
      <c r="A452" s="47" t="s">
        <v>792</v>
      </c>
      <c r="B452" s="48" t="s">
        <v>30</v>
      </c>
      <c r="C452" s="47">
        <v>5.48</v>
      </c>
      <c r="D452" s="125"/>
    </row>
    <row r="453" spans="1:4" ht="31.5">
      <c r="A453" s="53" t="s">
        <v>792</v>
      </c>
      <c r="B453" s="48"/>
      <c r="C453" s="47"/>
      <c r="D453" s="125"/>
    </row>
    <row r="454" spans="1:4" ht="15.75" outlineLevel="1">
      <c r="A454" s="47" t="s">
        <v>45</v>
      </c>
      <c r="B454" s="48" t="s">
        <v>651</v>
      </c>
      <c r="C454" s="47">
        <v>5.0999999999999996</v>
      </c>
      <c r="D454" s="125"/>
    </row>
    <row r="455" spans="1:4" ht="15.75" outlineLevel="1">
      <c r="A455" s="47" t="s">
        <v>45</v>
      </c>
      <c r="B455" s="48" t="s">
        <v>0</v>
      </c>
      <c r="C455" s="47">
        <v>5.2</v>
      </c>
      <c r="D455" s="125"/>
    </row>
    <row r="456" spans="1:4" ht="15.75" outlineLevel="1">
      <c r="A456" s="47" t="s">
        <v>45</v>
      </c>
      <c r="B456" s="48" t="s">
        <v>780</v>
      </c>
      <c r="C456" s="47">
        <v>5.5</v>
      </c>
      <c r="D456" s="125"/>
    </row>
    <row r="457" spans="1:4" ht="15.75" outlineLevel="1">
      <c r="A457" s="47" t="s">
        <v>45</v>
      </c>
      <c r="B457" s="48" t="s">
        <v>793</v>
      </c>
      <c r="C457" s="47">
        <v>5.8</v>
      </c>
      <c r="D457" s="124" t="s">
        <v>935</v>
      </c>
    </row>
    <row r="458" spans="1:4" ht="15.75" outlineLevel="1">
      <c r="A458" s="47" t="s">
        <v>45</v>
      </c>
      <c r="B458" s="48" t="s">
        <v>781</v>
      </c>
      <c r="C458" s="47">
        <v>5.12</v>
      </c>
      <c r="D458" s="124" t="s">
        <v>935</v>
      </c>
    </row>
    <row r="459" spans="1:4" ht="15.75" outlineLevel="1">
      <c r="A459" s="47" t="s">
        <v>45</v>
      </c>
      <c r="B459" s="48" t="s">
        <v>747</v>
      </c>
      <c r="C459" s="47">
        <v>5.15</v>
      </c>
      <c r="D459" s="125"/>
    </row>
    <row r="460" spans="1:4" ht="15.75" outlineLevel="1">
      <c r="A460" s="47" t="s">
        <v>45</v>
      </c>
      <c r="B460" s="48" t="s">
        <v>746</v>
      </c>
      <c r="C460" s="49">
        <v>5.2</v>
      </c>
      <c r="D460" s="124"/>
    </row>
    <row r="461" spans="1:4" ht="15.75" outlineLevel="1">
      <c r="A461" s="47" t="s">
        <v>45</v>
      </c>
      <c r="B461" s="48" t="s">
        <v>751</v>
      </c>
      <c r="C461" s="47">
        <v>5.25</v>
      </c>
      <c r="D461" s="125"/>
    </row>
    <row r="462" spans="1:4" ht="15.75" outlineLevel="1">
      <c r="A462" s="47" t="s">
        <v>45</v>
      </c>
      <c r="B462" s="48" t="s">
        <v>1</v>
      </c>
      <c r="C462" s="47">
        <v>5.26</v>
      </c>
      <c r="D462" s="125"/>
    </row>
    <row r="463" spans="1:4" ht="15.75" outlineLevel="1">
      <c r="A463" s="47" t="s">
        <v>45</v>
      </c>
      <c r="B463" s="48" t="s">
        <v>289</v>
      </c>
      <c r="C463" s="47">
        <v>5.1139999999999999</v>
      </c>
      <c r="D463" s="124" t="s">
        <v>935</v>
      </c>
    </row>
    <row r="464" spans="1:4" ht="15.75" outlineLevel="1">
      <c r="A464" s="47" t="s">
        <v>45</v>
      </c>
      <c r="B464" s="48" t="s">
        <v>604</v>
      </c>
      <c r="C464" s="47">
        <v>5.27</v>
      </c>
      <c r="D464" s="125"/>
    </row>
    <row r="465" spans="1:4" ht="15.75" outlineLevel="1">
      <c r="A465" s="47" t="s">
        <v>45</v>
      </c>
      <c r="B465" s="48" t="s">
        <v>739</v>
      </c>
      <c r="C465" s="47">
        <v>5.1150000000000002</v>
      </c>
      <c r="D465" s="124" t="s">
        <v>935</v>
      </c>
    </row>
    <row r="466" spans="1:4" ht="15.75" outlineLevel="1">
      <c r="A466" s="47" t="s">
        <v>45</v>
      </c>
      <c r="B466" s="48" t="s">
        <v>754</v>
      </c>
      <c r="C466" s="47">
        <v>5.1159999999999997</v>
      </c>
      <c r="D466" s="124" t="s">
        <v>935</v>
      </c>
    </row>
    <row r="467" spans="1:4" ht="15.75" outlineLevel="1">
      <c r="A467" s="47" t="s">
        <v>45</v>
      </c>
      <c r="B467" s="48" t="s">
        <v>605</v>
      </c>
      <c r="C467" s="47">
        <v>5.28</v>
      </c>
      <c r="D467" s="125"/>
    </row>
    <row r="468" spans="1:4" ht="15.75" outlineLevel="1">
      <c r="A468" s="47" t="s">
        <v>45</v>
      </c>
      <c r="B468" s="48" t="s">
        <v>606</v>
      </c>
      <c r="C468" s="47">
        <v>5.36</v>
      </c>
      <c r="D468" s="125"/>
    </row>
    <row r="469" spans="1:4" ht="15.75" outlineLevel="1">
      <c r="A469" s="47" t="s">
        <v>45</v>
      </c>
      <c r="B469" s="48" t="s">
        <v>12</v>
      </c>
      <c r="C469" s="47">
        <v>5.37</v>
      </c>
      <c r="D469" s="125"/>
    </row>
    <row r="470" spans="1:4" ht="15.75" outlineLevel="1">
      <c r="A470" s="47" t="s">
        <v>45</v>
      </c>
      <c r="B470" s="48" t="s">
        <v>396</v>
      </c>
      <c r="C470" s="47">
        <v>5.53</v>
      </c>
      <c r="D470" s="125"/>
    </row>
    <row r="471" spans="1:4" ht="15.75" outlineLevel="1">
      <c r="A471" s="47" t="s">
        <v>45</v>
      </c>
      <c r="B471" s="48" t="s">
        <v>917</v>
      </c>
      <c r="C471" s="47">
        <v>5.109</v>
      </c>
      <c r="D471" s="125"/>
    </row>
    <row r="472" spans="1:4" ht="15.75" outlineLevel="1">
      <c r="A472" s="47" t="s">
        <v>45</v>
      </c>
      <c r="B472" s="48" t="s">
        <v>372</v>
      </c>
      <c r="C472" s="47">
        <v>5.1109999999999998</v>
      </c>
      <c r="D472" s="125"/>
    </row>
    <row r="473" spans="1:4" ht="15.75" outlineLevel="1">
      <c r="A473" s="47" t="s">
        <v>45</v>
      </c>
      <c r="B473" s="48" t="s">
        <v>16</v>
      </c>
      <c r="C473" s="47">
        <v>5.1120000000000001</v>
      </c>
      <c r="D473" s="125"/>
    </row>
    <row r="474" spans="1:4" ht="15.75" outlineLevel="1">
      <c r="A474" s="47" t="s">
        <v>45</v>
      </c>
      <c r="B474" s="48" t="s">
        <v>11</v>
      </c>
      <c r="C474" s="47">
        <v>5.54</v>
      </c>
      <c r="D474" s="125"/>
    </row>
    <row r="475" spans="1:4" ht="15.75" outlineLevel="1">
      <c r="A475" s="47" t="s">
        <v>45</v>
      </c>
      <c r="B475" s="48" t="s">
        <v>936</v>
      </c>
      <c r="C475" s="47">
        <v>5.61</v>
      </c>
      <c r="D475" s="125"/>
    </row>
    <row r="476" spans="1:4" ht="15.75" outlineLevel="1">
      <c r="A476" s="47" t="s">
        <v>45</v>
      </c>
      <c r="B476" s="48" t="s">
        <v>1153</v>
      </c>
      <c r="C476" s="47">
        <v>5.63</v>
      </c>
      <c r="D476" s="125"/>
    </row>
    <row r="477" spans="1:4" ht="15.75" outlineLevel="1">
      <c r="A477" s="47" t="s">
        <v>45</v>
      </c>
      <c r="B477" s="48" t="s">
        <v>736</v>
      </c>
      <c r="C477" s="47">
        <v>5.46</v>
      </c>
      <c r="D477" s="125"/>
    </row>
    <row r="478" spans="1:4" ht="15.75" outlineLevel="1">
      <c r="A478" s="47" t="s">
        <v>45</v>
      </c>
      <c r="B478" s="48" t="s">
        <v>19</v>
      </c>
      <c r="C478" s="47">
        <v>5.47</v>
      </c>
      <c r="D478" s="125"/>
    </row>
    <row r="479" spans="1:4" ht="15.75" outlineLevel="1">
      <c r="A479" s="47" t="s">
        <v>45</v>
      </c>
      <c r="B479" s="48" t="s">
        <v>30</v>
      </c>
      <c r="C479" s="47">
        <v>5.48</v>
      </c>
      <c r="D479" s="125"/>
    </row>
    <row r="480" spans="1:4" ht="15.75">
      <c r="A480" s="53" t="s">
        <v>45</v>
      </c>
      <c r="B480" s="48"/>
      <c r="C480" s="47"/>
      <c r="D480" s="125"/>
    </row>
    <row r="481" spans="1:4" ht="15.75" hidden="1" outlineLevel="1">
      <c r="A481" s="47" t="s">
        <v>46</v>
      </c>
      <c r="B481" s="48" t="s">
        <v>651</v>
      </c>
      <c r="C481" s="47">
        <v>5.0999999999999996</v>
      </c>
      <c r="D481" s="125"/>
    </row>
    <row r="482" spans="1:4" ht="15.75" hidden="1" outlineLevel="1">
      <c r="A482" s="47" t="s">
        <v>46</v>
      </c>
      <c r="B482" s="48" t="s">
        <v>0</v>
      </c>
      <c r="C482" s="47">
        <v>5.2</v>
      </c>
      <c r="D482" s="125"/>
    </row>
    <row r="483" spans="1:4" ht="15.75" hidden="1" outlineLevel="1">
      <c r="A483" s="47" t="s">
        <v>46</v>
      </c>
      <c r="B483" s="48" t="s">
        <v>724</v>
      </c>
      <c r="C483" s="47">
        <v>5.3</v>
      </c>
      <c r="D483" s="125"/>
    </row>
    <row r="484" spans="1:4" ht="15.75" hidden="1" outlineLevel="1">
      <c r="A484" s="47" t="s">
        <v>46</v>
      </c>
      <c r="B484" s="48" t="s">
        <v>2</v>
      </c>
      <c r="C484" s="47">
        <v>5.6</v>
      </c>
      <c r="D484" s="125"/>
    </row>
    <row r="485" spans="1:4" ht="15.75" hidden="1" outlineLevel="1">
      <c r="A485" s="47" t="s">
        <v>46</v>
      </c>
      <c r="B485" s="48" t="s">
        <v>730</v>
      </c>
      <c r="C485" s="49">
        <v>5.0999999999999996</v>
      </c>
      <c r="D485" s="125"/>
    </row>
    <row r="486" spans="1:4" ht="15.75" hidden="1" outlineLevel="1">
      <c r="A486" s="47" t="s">
        <v>46</v>
      </c>
      <c r="B486" s="48" t="s">
        <v>3</v>
      </c>
      <c r="C486" s="47">
        <v>5.14</v>
      </c>
      <c r="D486" s="125"/>
    </row>
    <row r="487" spans="1:4" ht="15.75" hidden="1" outlineLevel="1">
      <c r="A487" s="47" t="s">
        <v>46</v>
      </c>
      <c r="B487" s="48" t="s">
        <v>29</v>
      </c>
      <c r="C487" s="47">
        <v>5.19</v>
      </c>
      <c r="D487" s="125"/>
    </row>
    <row r="488" spans="1:4" ht="15.75" hidden="1" outlineLevel="1">
      <c r="A488" s="47" t="s">
        <v>46</v>
      </c>
      <c r="B488" s="48" t="s">
        <v>28</v>
      </c>
      <c r="C488" s="47">
        <v>5.24</v>
      </c>
      <c r="D488" s="125"/>
    </row>
    <row r="489" spans="1:4" ht="15.75" hidden="1" outlineLevel="1">
      <c r="A489" s="47" t="s">
        <v>46</v>
      </c>
      <c r="B489" s="48" t="s">
        <v>604</v>
      </c>
      <c r="C489" s="47">
        <v>5.27</v>
      </c>
      <c r="D489" s="125"/>
    </row>
    <row r="490" spans="1:4" ht="15.75" hidden="1" outlineLevel="1">
      <c r="A490" s="47" t="s">
        <v>46</v>
      </c>
      <c r="B490" s="48" t="s">
        <v>605</v>
      </c>
      <c r="C490" s="47">
        <v>5.28</v>
      </c>
      <c r="D490" s="125"/>
    </row>
    <row r="491" spans="1:4" ht="15.75" hidden="1" outlineLevel="1">
      <c r="A491" s="47" t="s">
        <v>46</v>
      </c>
      <c r="B491" s="48" t="s">
        <v>609</v>
      </c>
      <c r="C491" s="47">
        <v>5.29</v>
      </c>
      <c r="D491" s="125"/>
    </row>
    <row r="492" spans="1:4" ht="15.75" hidden="1" outlineLevel="1">
      <c r="A492" s="47" t="s">
        <v>46</v>
      </c>
      <c r="B492" s="48" t="s">
        <v>738</v>
      </c>
      <c r="C492" s="47">
        <v>5.34</v>
      </c>
      <c r="D492" s="125"/>
    </row>
    <row r="493" spans="1:4" ht="15.75" hidden="1" outlineLevel="1">
      <c r="A493" s="47" t="s">
        <v>46</v>
      </c>
      <c r="B493" s="48" t="s">
        <v>9</v>
      </c>
      <c r="C493" s="47">
        <v>5.31</v>
      </c>
      <c r="D493" s="125"/>
    </row>
    <row r="494" spans="1:4" ht="15.75" hidden="1" outlineLevel="1">
      <c r="A494" s="47" t="s">
        <v>46</v>
      </c>
      <c r="B494" s="48" t="s">
        <v>666</v>
      </c>
      <c r="C494" s="47">
        <v>5.101</v>
      </c>
      <c r="D494" s="125"/>
    </row>
    <row r="495" spans="1:4" ht="15.75" hidden="1" outlineLevel="1">
      <c r="A495" s="47" t="s">
        <v>46</v>
      </c>
      <c r="B495" s="48" t="s">
        <v>606</v>
      </c>
      <c r="C495" s="47">
        <v>5.36</v>
      </c>
      <c r="D495" s="125"/>
    </row>
    <row r="496" spans="1:4" ht="15.75" hidden="1" outlineLevel="1">
      <c r="A496" s="47" t="s">
        <v>46</v>
      </c>
      <c r="B496" s="48" t="s">
        <v>12</v>
      </c>
      <c r="C496" s="47">
        <v>5.37</v>
      </c>
      <c r="D496" s="125"/>
    </row>
    <row r="497" spans="1:4" ht="15.75" hidden="1" outlineLevel="1">
      <c r="A497" s="47" t="s">
        <v>46</v>
      </c>
      <c r="B497" s="48" t="s">
        <v>396</v>
      </c>
      <c r="C497" s="47">
        <v>5.53</v>
      </c>
      <c r="D497" s="125"/>
    </row>
    <row r="498" spans="1:4" ht="15.75" hidden="1" outlineLevel="1">
      <c r="A498" s="47" t="s">
        <v>46</v>
      </c>
      <c r="B498" s="48" t="s">
        <v>917</v>
      </c>
      <c r="C498" s="47">
        <v>5.109</v>
      </c>
      <c r="D498" s="125"/>
    </row>
    <row r="499" spans="1:4" ht="15.75" hidden="1" outlineLevel="1">
      <c r="A499" s="47" t="s">
        <v>46</v>
      </c>
      <c r="B499" s="48" t="s">
        <v>372</v>
      </c>
      <c r="C499" s="47">
        <v>5.1109999999999998</v>
      </c>
      <c r="D499" s="125"/>
    </row>
    <row r="500" spans="1:4" ht="15.75" hidden="1" outlineLevel="1">
      <c r="A500" s="47" t="s">
        <v>46</v>
      </c>
      <c r="B500" s="48" t="s">
        <v>16</v>
      </c>
      <c r="C500" s="47">
        <v>5.1120000000000001</v>
      </c>
      <c r="D500" s="125"/>
    </row>
    <row r="501" spans="1:4" ht="15.75" hidden="1" outlineLevel="1">
      <c r="A501" s="47" t="s">
        <v>46</v>
      </c>
      <c r="B501" s="48" t="s">
        <v>23</v>
      </c>
      <c r="C501" s="47">
        <v>5.1020000000000003</v>
      </c>
      <c r="D501" s="125"/>
    </row>
    <row r="502" spans="1:4" ht="15.75" hidden="1" outlineLevel="1">
      <c r="A502" s="47" t="s">
        <v>46</v>
      </c>
      <c r="B502" s="48" t="s">
        <v>613</v>
      </c>
      <c r="C502" s="50">
        <v>5.0999999999999996</v>
      </c>
      <c r="D502" s="125"/>
    </row>
    <row r="503" spans="1:4" ht="15.75" hidden="1" outlineLevel="1">
      <c r="A503" s="47" t="s">
        <v>46</v>
      </c>
      <c r="B503" s="48" t="s">
        <v>773</v>
      </c>
      <c r="C503" s="47">
        <v>5.58</v>
      </c>
      <c r="D503" s="125"/>
    </row>
    <row r="504" spans="1:4" ht="15.75" hidden="1" outlineLevel="1">
      <c r="A504" s="47" t="s">
        <v>46</v>
      </c>
      <c r="B504" s="48" t="s">
        <v>15</v>
      </c>
      <c r="C504" s="47">
        <v>5.55</v>
      </c>
      <c r="D504" s="125"/>
    </row>
    <row r="505" spans="1:4" ht="15.75" hidden="1" outlineLevel="1">
      <c r="A505" s="47" t="s">
        <v>46</v>
      </c>
      <c r="B505" s="48" t="s">
        <v>11</v>
      </c>
      <c r="C505" s="47">
        <v>5.54</v>
      </c>
      <c r="D505" s="125"/>
    </row>
    <row r="506" spans="1:4" ht="15.75" hidden="1" outlineLevel="1">
      <c r="A506" s="47" t="s">
        <v>46</v>
      </c>
      <c r="B506" s="48" t="s">
        <v>1153</v>
      </c>
      <c r="C506" s="47">
        <v>5.63</v>
      </c>
      <c r="D506" s="125"/>
    </row>
    <row r="507" spans="1:4" ht="15.75" hidden="1" outlineLevel="1">
      <c r="A507" s="47" t="s">
        <v>46</v>
      </c>
      <c r="B507" s="48" t="s">
        <v>19</v>
      </c>
      <c r="C507" s="47">
        <v>5.47</v>
      </c>
      <c r="D507" s="125"/>
    </row>
    <row r="508" spans="1:4" ht="15.75" hidden="1" outlineLevel="1">
      <c r="A508" s="47" t="s">
        <v>46</v>
      </c>
      <c r="B508" s="48" t="s">
        <v>30</v>
      </c>
      <c r="C508" s="47">
        <v>5.48</v>
      </c>
      <c r="D508" s="125"/>
    </row>
    <row r="509" spans="1:4" ht="15.75" collapsed="1">
      <c r="A509" s="53" t="s">
        <v>46</v>
      </c>
      <c r="B509" s="48"/>
      <c r="C509" s="47"/>
      <c r="D509" s="125"/>
    </row>
    <row r="510" spans="1:4" ht="15.75" hidden="1" outlineLevel="1">
      <c r="A510" s="47" t="s">
        <v>47</v>
      </c>
      <c r="B510" s="48" t="s">
        <v>651</v>
      </c>
      <c r="C510" s="47">
        <v>5.0999999999999996</v>
      </c>
      <c r="D510" s="125"/>
    </row>
    <row r="511" spans="1:4" ht="15.75" hidden="1" outlineLevel="1">
      <c r="A511" s="47" t="s">
        <v>47</v>
      </c>
      <c r="B511" s="48" t="s">
        <v>0</v>
      </c>
      <c r="C511" s="47">
        <v>5.2</v>
      </c>
      <c r="D511" s="125"/>
    </row>
    <row r="512" spans="1:4" ht="15.75" hidden="1" outlineLevel="1">
      <c r="A512" s="47" t="s">
        <v>47</v>
      </c>
      <c r="B512" s="48" t="s">
        <v>724</v>
      </c>
      <c r="C512" s="47">
        <v>5.3</v>
      </c>
      <c r="D512" s="125"/>
    </row>
    <row r="513" spans="1:4" ht="15.75" hidden="1" outlineLevel="1">
      <c r="A513" s="47" t="s">
        <v>47</v>
      </c>
      <c r="B513" s="48" t="s">
        <v>2</v>
      </c>
      <c r="C513" s="47">
        <v>5.6</v>
      </c>
      <c r="D513" s="125"/>
    </row>
    <row r="514" spans="1:4" ht="15.75" hidden="1" outlineLevel="1">
      <c r="A514" s="47" t="s">
        <v>47</v>
      </c>
      <c r="B514" s="48" t="s">
        <v>730</v>
      </c>
      <c r="C514" s="49">
        <v>5.0999999999999996</v>
      </c>
      <c r="D514" s="125"/>
    </row>
    <row r="515" spans="1:4" ht="15.75" hidden="1" outlineLevel="1">
      <c r="A515" s="47" t="s">
        <v>47</v>
      </c>
      <c r="B515" s="48" t="s">
        <v>3</v>
      </c>
      <c r="C515" s="47">
        <v>5.14</v>
      </c>
      <c r="D515" s="125"/>
    </row>
    <row r="516" spans="1:4" ht="15.75" hidden="1" outlineLevel="1">
      <c r="A516" s="47" t="s">
        <v>47</v>
      </c>
      <c r="B516" s="48" t="s">
        <v>29</v>
      </c>
      <c r="C516" s="47">
        <v>5.19</v>
      </c>
      <c r="D516" s="125"/>
    </row>
    <row r="517" spans="1:4" ht="15.75" hidden="1" outlineLevel="1">
      <c r="A517" s="47" t="s">
        <v>47</v>
      </c>
      <c r="B517" s="48" t="s">
        <v>28</v>
      </c>
      <c r="C517" s="47">
        <v>5.24</v>
      </c>
      <c r="D517" s="125"/>
    </row>
    <row r="518" spans="1:4" ht="15.75" hidden="1" outlineLevel="1">
      <c r="A518" s="47" t="s">
        <v>47</v>
      </c>
      <c r="B518" s="48" t="s">
        <v>1</v>
      </c>
      <c r="C518" s="47">
        <v>5.26</v>
      </c>
      <c r="D518" s="125"/>
    </row>
    <row r="519" spans="1:4" ht="15.75" hidden="1" outlineLevel="1">
      <c r="A519" s="47" t="s">
        <v>47</v>
      </c>
      <c r="B519" s="48" t="s">
        <v>604</v>
      </c>
      <c r="C519" s="47">
        <v>5.27</v>
      </c>
      <c r="D519" s="125"/>
    </row>
    <row r="520" spans="1:4" ht="15.75" hidden="1" outlineLevel="1">
      <c r="A520" s="47" t="s">
        <v>47</v>
      </c>
      <c r="B520" s="48" t="s">
        <v>605</v>
      </c>
      <c r="C520" s="47">
        <v>5.28</v>
      </c>
      <c r="D520" s="125"/>
    </row>
    <row r="521" spans="1:4" ht="15.75" hidden="1" outlineLevel="1">
      <c r="A521" s="47" t="s">
        <v>47</v>
      </c>
      <c r="B521" s="48" t="s">
        <v>9</v>
      </c>
      <c r="C521" s="47">
        <v>5.31</v>
      </c>
      <c r="D521" s="125"/>
    </row>
    <row r="522" spans="1:4" ht="15.75" hidden="1" outlineLevel="1">
      <c r="A522" s="47" t="s">
        <v>47</v>
      </c>
      <c r="B522" s="48" t="s">
        <v>10</v>
      </c>
      <c r="C522" s="47">
        <v>5.33</v>
      </c>
      <c r="D522" s="125"/>
    </row>
    <row r="523" spans="1:4" ht="15.75" hidden="1" outlineLevel="1">
      <c r="A523" s="47" t="s">
        <v>47</v>
      </c>
      <c r="B523" s="48" t="s">
        <v>666</v>
      </c>
      <c r="C523" s="47">
        <v>5.101</v>
      </c>
      <c r="D523" s="125"/>
    </row>
    <row r="524" spans="1:4" ht="15.75" hidden="1" outlineLevel="1">
      <c r="A524" s="47" t="s">
        <v>47</v>
      </c>
      <c r="B524" s="48" t="s">
        <v>606</v>
      </c>
      <c r="C524" s="47">
        <v>5.36</v>
      </c>
      <c r="D524" s="125"/>
    </row>
    <row r="525" spans="1:4" ht="15.75" hidden="1" outlineLevel="1">
      <c r="A525" s="47" t="s">
        <v>47</v>
      </c>
      <c r="B525" s="48" t="s">
        <v>12</v>
      </c>
      <c r="C525" s="47">
        <v>5.37</v>
      </c>
      <c r="D525" s="125"/>
    </row>
    <row r="526" spans="1:4" ht="15.75" hidden="1" outlineLevel="1">
      <c r="A526" s="47" t="s">
        <v>47</v>
      </c>
      <c r="B526" s="48" t="s">
        <v>396</v>
      </c>
      <c r="C526" s="47">
        <v>5.53</v>
      </c>
      <c r="D526" s="125"/>
    </row>
    <row r="527" spans="1:4" ht="15.75" hidden="1" outlineLevel="1">
      <c r="A527" s="47" t="s">
        <v>47</v>
      </c>
      <c r="B527" s="48" t="s">
        <v>917</v>
      </c>
      <c r="C527" s="47">
        <v>5.109</v>
      </c>
      <c r="D527" s="125"/>
    </row>
    <row r="528" spans="1:4" ht="15.75" hidden="1" outlineLevel="1">
      <c r="A528" s="47" t="s">
        <v>47</v>
      </c>
      <c r="B528" s="48" t="s">
        <v>372</v>
      </c>
      <c r="C528" s="47">
        <v>5.1109999999999998</v>
      </c>
      <c r="D528" s="125"/>
    </row>
    <row r="529" spans="1:4" ht="15.75" hidden="1" outlineLevel="1">
      <c r="A529" s="47" t="s">
        <v>47</v>
      </c>
      <c r="B529" s="48" t="s">
        <v>16</v>
      </c>
      <c r="C529" s="47">
        <v>5.1120000000000001</v>
      </c>
      <c r="D529" s="125"/>
    </row>
    <row r="530" spans="1:4" ht="15.75" hidden="1" outlineLevel="1">
      <c r="A530" s="47" t="s">
        <v>47</v>
      </c>
      <c r="B530" s="48" t="s">
        <v>23</v>
      </c>
      <c r="C530" s="47">
        <v>5.1020000000000003</v>
      </c>
      <c r="D530" s="125"/>
    </row>
    <row r="531" spans="1:4" ht="15.75" hidden="1" outlineLevel="1">
      <c r="A531" s="47" t="s">
        <v>47</v>
      </c>
      <c r="B531" s="48" t="s">
        <v>613</v>
      </c>
      <c r="C531" s="50">
        <v>5.0999999999999996</v>
      </c>
      <c r="D531" s="125"/>
    </row>
    <row r="532" spans="1:4" ht="15.75" hidden="1" outlineLevel="1">
      <c r="A532" s="47" t="s">
        <v>47</v>
      </c>
      <c r="B532" s="48" t="s">
        <v>773</v>
      </c>
      <c r="C532" s="47">
        <v>5.58</v>
      </c>
      <c r="D532" s="125"/>
    </row>
    <row r="533" spans="1:4" ht="15.75" hidden="1" outlineLevel="1">
      <c r="A533" s="47" t="s">
        <v>47</v>
      </c>
      <c r="B533" s="48" t="s">
        <v>15</v>
      </c>
      <c r="C533" s="47">
        <v>5.55</v>
      </c>
      <c r="D533" s="125"/>
    </row>
    <row r="534" spans="1:4" ht="15.75" hidden="1" outlineLevel="1">
      <c r="A534" s="47" t="s">
        <v>47</v>
      </c>
      <c r="B534" s="48" t="s">
        <v>11</v>
      </c>
      <c r="C534" s="47">
        <v>5.54</v>
      </c>
      <c r="D534" s="125"/>
    </row>
    <row r="535" spans="1:4" ht="15.75" hidden="1" outlineLevel="1">
      <c r="A535" s="47" t="s">
        <v>47</v>
      </c>
      <c r="B535" s="48" t="s">
        <v>1153</v>
      </c>
      <c r="C535" s="47">
        <v>5.63</v>
      </c>
      <c r="D535" s="125"/>
    </row>
    <row r="536" spans="1:4" ht="15.75" hidden="1" outlineLevel="1">
      <c r="A536" s="47" t="s">
        <v>47</v>
      </c>
      <c r="B536" s="48" t="s">
        <v>19</v>
      </c>
      <c r="C536" s="47">
        <v>5.47</v>
      </c>
      <c r="D536" s="125"/>
    </row>
    <row r="537" spans="1:4" ht="15.75" hidden="1" outlineLevel="1">
      <c r="A537" s="47" t="s">
        <v>47</v>
      </c>
      <c r="B537" s="48" t="s">
        <v>30</v>
      </c>
      <c r="C537" s="47">
        <v>5.48</v>
      </c>
      <c r="D537" s="125"/>
    </row>
    <row r="538" spans="1:4" ht="15.75" collapsed="1">
      <c r="A538" s="53" t="s">
        <v>47</v>
      </c>
      <c r="B538" s="48"/>
      <c r="C538" s="47"/>
      <c r="D538" s="125"/>
    </row>
    <row r="539" spans="1:4" ht="15.75" hidden="1" outlineLevel="1">
      <c r="A539" s="47" t="s">
        <v>461</v>
      </c>
      <c r="B539" s="48" t="s">
        <v>651</v>
      </c>
      <c r="C539" s="47">
        <v>5.0999999999999996</v>
      </c>
      <c r="D539" s="125"/>
    </row>
    <row r="540" spans="1:4" ht="15.75" hidden="1" outlineLevel="1">
      <c r="A540" s="47" t="s">
        <v>461</v>
      </c>
      <c r="B540" s="48" t="s">
        <v>0</v>
      </c>
      <c r="C540" s="47">
        <v>5.2</v>
      </c>
      <c r="D540" s="125"/>
    </row>
    <row r="541" spans="1:4" ht="15.75" hidden="1" outlineLevel="1">
      <c r="A541" s="47" t="s">
        <v>461</v>
      </c>
      <c r="B541" s="48" t="s">
        <v>1</v>
      </c>
      <c r="C541" s="47">
        <v>5.26</v>
      </c>
      <c r="D541" s="125"/>
    </row>
    <row r="542" spans="1:4" ht="15.75" hidden="1" outlineLevel="1">
      <c r="A542" s="47" t="s">
        <v>461</v>
      </c>
      <c r="B542" s="48" t="s">
        <v>418</v>
      </c>
      <c r="C542" s="47">
        <v>5.21</v>
      </c>
      <c r="D542" s="125"/>
    </row>
    <row r="543" spans="1:4" ht="15.75" hidden="1" outlineLevel="1">
      <c r="A543" s="47" t="s">
        <v>461</v>
      </c>
      <c r="B543" s="48" t="s">
        <v>798</v>
      </c>
      <c r="C543" s="47">
        <v>5.53</v>
      </c>
      <c r="D543" s="125"/>
    </row>
    <row r="544" spans="1:4" ht="15.75" hidden="1" outlineLevel="1">
      <c r="A544" s="47" t="s">
        <v>461</v>
      </c>
      <c r="B544" s="48" t="s">
        <v>11</v>
      </c>
      <c r="C544" s="47">
        <v>5.54</v>
      </c>
      <c r="D544" s="125"/>
    </row>
    <row r="545" spans="1:4" ht="15.75" hidden="1" outlineLevel="1">
      <c r="A545" s="47" t="s">
        <v>461</v>
      </c>
      <c r="B545" s="48" t="s">
        <v>326</v>
      </c>
      <c r="C545" s="47">
        <v>5.58</v>
      </c>
      <c r="D545" s="125"/>
    </row>
    <row r="546" spans="1:4" ht="15.75" hidden="1" outlineLevel="1">
      <c r="A546" s="47" t="s">
        <v>461</v>
      </c>
      <c r="B546" s="48" t="s">
        <v>330</v>
      </c>
      <c r="C546" s="47">
        <v>5.1180000000000003</v>
      </c>
      <c r="D546" s="125"/>
    </row>
    <row r="547" spans="1:4" ht="15.75" hidden="1" outlineLevel="1">
      <c r="A547" s="47" t="s">
        <v>461</v>
      </c>
      <c r="B547" s="51" t="s">
        <v>328</v>
      </c>
      <c r="C547" s="47">
        <v>5.47</v>
      </c>
      <c r="D547" s="125"/>
    </row>
    <row r="548" spans="1:4" ht="15.75" hidden="1" outlineLevel="1">
      <c r="A548" s="47" t="s">
        <v>461</v>
      </c>
      <c r="B548" s="48" t="s">
        <v>329</v>
      </c>
      <c r="C548" s="47">
        <v>5.48</v>
      </c>
      <c r="D548" s="125"/>
    </row>
    <row r="549" spans="1:4" ht="15.75" hidden="1" outlineLevel="1">
      <c r="A549" s="47" t="s">
        <v>461</v>
      </c>
      <c r="B549" s="48" t="s">
        <v>419</v>
      </c>
      <c r="C549" s="47">
        <v>5.21</v>
      </c>
      <c r="D549" s="125"/>
    </row>
    <row r="550" spans="1:4" ht="15.75" hidden="1" outlineLevel="1">
      <c r="A550" s="47" t="s">
        <v>461</v>
      </c>
      <c r="B550" s="48" t="s">
        <v>799</v>
      </c>
      <c r="C550" s="47">
        <v>5.53</v>
      </c>
      <c r="D550" s="125"/>
    </row>
    <row r="551" spans="1:4" ht="15.75" hidden="1" outlineLevel="1">
      <c r="A551" s="47" t="s">
        <v>461</v>
      </c>
      <c r="B551" s="48" t="s">
        <v>11</v>
      </c>
      <c r="C551" s="47">
        <v>5.54</v>
      </c>
      <c r="D551" s="125"/>
    </row>
    <row r="552" spans="1:4" ht="15.75" hidden="1" outlineLevel="1">
      <c r="A552" s="47" t="s">
        <v>461</v>
      </c>
      <c r="B552" s="48" t="s">
        <v>327</v>
      </c>
      <c r="C552" s="47">
        <v>5.58</v>
      </c>
      <c r="D552" s="125"/>
    </row>
    <row r="553" spans="1:4" ht="15.75" hidden="1" outlineLevel="1">
      <c r="A553" s="47" t="s">
        <v>461</v>
      </c>
      <c r="B553" s="48" t="s">
        <v>331</v>
      </c>
      <c r="C553" s="47">
        <v>5.1180000000000003</v>
      </c>
      <c r="D553" s="125"/>
    </row>
    <row r="554" spans="1:4" ht="15.75" hidden="1" outlineLevel="1">
      <c r="A554" s="47" t="s">
        <v>461</v>
      </c>
      <c r="B554" s="48" t="s">
        <v>944</v>
      </c>
      <c r="C554" s="47">
        <v>5.47</v>
      </c>
      <c r="D554" s="125"/>
    </row>
    <row r="555" spans="1:4" ht="15.75" hidden="1" outlineLevel="1">
      <c r="A555" s="47" t="s">
        <v>461</v>
      </c>
      <c r="B555" s="48" t="s">
        <v>945</v>
      </c>
      <c r="C555" s="47">
        <v>5.48</v>
      </c>
      <c r="D555" s="125"/>
    </row>
    <row r="556" spans="1:4" ht="15.75" hidden="1" outlineLevel="1">
      <c r="A556" s="47" t="s">
        <v>461</v>
      </c>
      <c r="B556" s="48" t="s">
        <v>1160</v>
      </c>
      <c r="C556" s="47">
        <v>5.63</v>
      </c>
      <c r="D556" s="125"/>
    </row>
    <row r="557" spans="1:4" ht="15.75" hidden="1" outlineLevel="1">
      <c r="A557" s="47" t="s">
        <v>461</v>
      </c>
      <c r="B557" s="48" t="s">
        <v>604</v>
      </c>
      <c r="C557" s="47">
        <v>5.27</v>
      </c>
      <c r="D557" s="125"/>
    </row>
    <row r="558" spans="1:4" ht="15.75" hidden="1" outlineLevel="1">
      <c r="A558" s="47" t="s">
        <v>461</v>
      </c>
      <c r="B558" s="48" t="s">
        <v>605</v>
      </c>
      <c r="C558" s="47">
        <v>5.28</v>
      </c>
      <c r="D558" s="125"/>
    </row>
    <row r="559" spans="1:4" ht="15.75" hidden="1" outlineLevel="1">
      <c r="A559" s="47" t="s">
        <v>461</v>
      </c>
      <c r="B559" s="48" t="s">
        <v>464</v>
      </c>
      <c r="C559" s="47">
        <v>5.35</v>
      </c>
      <c r="D559" s="125"/>
    </row>
    <row r="560" spans="1:4" ht="15.75" hidden="1" outlineLevel="1">
      <c r="A560" s="47" t="s">
        <v>461</v>
      </c>
      <c r="B560" s="48" t="s">
        <v>343</v>
      </c>
      <c r="C560" s="47">
        <v>5.1189999999999998</v>
      </c>
      <c r="D560" s="125"/>
    </row>
    <row r="561" spans="1:4" ht="15.75" hidden="1" outlineLevel="1">
      <c r="A561" s="47" t="s">
        <v>461</v>
      </c>
      <c r="B561" s="48" t="s">
        <v>463</v>
      </c>
      <c r="C561" s="50">
        <v>5.12</v>
      </c>
      <c r="D561" s="125"/>
    </row>
    <row r="562" spans="1:4" ht="15.75" hidden="1" outlineLevel="1">
      <c r="A562" s="47" t="s">
        <v>461</v>
      </c>
      <c r="B562" s="48" t="s">
        <v>99</v>
      </c>
      <c r="C562" s="47">
        <v>5.1210000000000004</v>
      </c>
      <c r="D562" s="125"/>
    </row>
    <row r="563" spans="1:4" ht="15.75" hidden="1" outlineLevel="1">
      <c r="A563" s="47" t="s">
        <v>461</v>
      </c>
      <c r="B563" s="48" t="s">
        <v>606</v>
      </c>
      <c r="C563" s="47">
        <v>5.36</v>
      </c>
      <c r="D563" s="125"/>
    </row>
    <row r="564" spans="1:4" ht="15.75" hidden="1" outlineLevel="1">
      <c r="A564" s="47" t="s">
        <v>461</v>
      </c>
      <c r="B564" s="48" t="s">
        <v>365</v>
      </c>
      <c r="C564" s="47">
        <v>5.1219999999999999</v>
      </c>
      <c r="D564" s="125"/>
    </row>
    <row r="565" spans="1:4" ht="15.75" hidden="1" outlineLevel="1">
      <c r="A565" s="47" t="s">
        <v>461</v>
      </c>
      <c r="B565" s="48" t="s">
        <v>366</v>
      </c>
      <c r="C565" s="47">
        <v>5.1230000000000002</v>
      </c>
      <c r="D565" s="125"/>
    </row>
    <row r="566" spans="1:4" ht="15.75" hidden="1" outlineLevel="1">
      <c r="A566" s="47" t="s">
        <v>461</v>
      </c>
      <c r="B566" s="48" t="s">
        <v>612</v>
      </c>
      <c r="C566" s="47">
        <v>5.1239999999999997</v>
      </c>
      <c r="D566" s="125"/>
    </row>
    <row r="567" spans="1:4" ht="15.75" hidden="1" outlineLevel="1">
      <c r="A567" s="47" t="s">
        <v>461</v>
      </c>
      <c r="B567" s="48" t="s">
        <v>308</v>
      </c>
      <c r="C567" s="47">
        <v>5.125</v>
      </c>
      <c r="D567" s="125"/>
    </row>
    <row r="568" spans="1:4" ht="15.75" hidden="1" outlineLevel="1">
      <c r="A568" s="47" t="s">
        <v>461</v>
      </c>
      <c r="B568" s="48" t="s">
        <v>368</v>
      </c>
      <c r="C568" s="47">
        <v>5.1260000000000003</v>
      </c>
      <c r="D568" s="125"/>
    </row>
    <row r="569" spans="1:4" ht="15.75" hidden="1" outlineLevel="1">
      <c r="A569" s="47" t="s">
        <v>461</v>
      </c>
      <c r="B569" s="48" t="s">
        <v>737</v>
      </c>
      <c r="C569" s="47">
        <v>5.1269999999999998</v>
      </c>
      <c r="D569" s="125"/>
    </row>
    <row r="570" spans="1:4" ht="15.75" hidden="1" outlineLevel="1">
      <c r="A570" s="47" t="s">
        <v>461</v>
      </c>
      <c r="B570" s="48" t="s">
        <v>309</v>
      </c>
      <c r="C570" s="49">
        <v>5.72</v>
      </c>
      <c r="D570" s="125"/>
    </row>
    <row r="571" spans="1:4" ht="15.75" hidden="1" outlineLevel="1">
      <c r="A571" s="47" t="s">
        <v>461</v>
      </c>
      <c r="B571" s="48" t="s">
        <v>310</v>
      </c>
      <c r="C571" s="47">
        <v>5.1280000000000001</v>
      </c>
      <c r="D571" s="125"/>
    </row>
    <row r="572" spans="1:4" ht="15.75" hidden="1" outlineLevel="1">
      <c r="A572" s="47" t="s">
        <v>461</v>
      </c>
      <c r="B572" s="48" t="s">
        <v>349</v>
      </c>
      <c r="C572" s="47">
        <v>5.1289999999999996</v>
      </c>
      <c r="D572" s="124" t="s">
        <v>935</v>
      </c>
    </row>
    <row r="573" spans="1:4" ht="15.75" hidden="1" outlineLevel="1">
      <c r="A573" s="47" t="s">
        <v>461</v>
      </c>
      <c r="B573" s="48" t="s">
        <v>367</v>
      </c>
      <c r="C573" s="47">
        <v>5.1310000000000002</v>
      </c>
      <c r="D573" s="125"/>
    </row>
    <row r="574" spans="1:4" ht="15.75" hidden="1" outlineLevel="1">
      <c r="A574" s="47" t="s">
        <v>461</v>
      </c>
      <c r="B574" s="48" t="s">
        <v>617</v>
      </c>
      <c r="C574" s="47">
        <v>5.1319999999999997</v>
      </c>
      <c r="D574" s="124" t="s">
        <v>935</v>
      </c>
    </row>
    <row r="575" spans="1:4" ht="15.75" hidden="1" outlineLevel="1">
      <c r="A575" s="47" t="s">
        <v>461</v>
      </c>
      <c r="B575" s="48" t="s">
        <v>364</v>
      </c>
      <c r="C575" s="47">
        <v>5.133</v>
      </c>
      <c r="D575" s="124" t="s">
        <v>935</v>
      </c>
    </row>
    <row r="576" spans="1:4" ht="15.75" hidden="1" outlineLevel="1">
      <c r="A576" s="47" t="s">
        <v>461</v>
      </c>
      <c r="B576" s="48" t="s">
        <v>458</v>
      </c>
      <c r="C576" s="47">
        <v>5.1340000000000003</v>
      </c>
      <c r="D576" s="124" t="s">
        <v>935</v>
      </c>
    </row>
    <row r="577" spans="1:4" ht="15.75" hidden="1" outlineLevel="1">
      <c r="A577" s="47" t="s">
        <v>461</v>
      </c>
      <c r="B577" s="48" t="s">
        <v>436</v>
      </c>
      <c r="C577" s="50">
        <v>5.13</v>
      </c>
      <c r="D577" s="125"/>
    </row>
    <row r="578" spans="1:4" ht="15.75" hidden="1" outlineLevel="1">
      <c r="A578" s="47" t="s">
        <v>461</v>
      </c>
      <c r="B578" s="48" t="s">
        <v>19</v>
      </c>
      <c r="C578" s="47">
        <v>5.47</v>
      </c>
      <c r="D578" s="125"/>
    </row>
    <row r="579" spans="1:4" ht="15.75" hidden="1" outlineLevel="1">
      <c r="A579" s="47" t="s">
        <v>461</v>
      </c>
      <c r="B579" s="48" t="s">
        <v>30</v>
      </c>
      <c r="C579" s="47">
        <v>5.48</v>
      </c>
      <c r="D579" s="125"/>
    </row>
    <row r="580" spans="1:4" ht="15.75" collapsed="1">
      <c r="A580" s="53" t="s">
        <v>461</v>
      </c>
      <c r="B580" s="48"/>
      <c r="C580" s="47"/>
      <c r="D580" s="125"/>
    </row>
    <row r="581" spans="1:4" ht="15.75" hidden="1" outlineLevel="1">
      <c r="A581" s="47" t="s">
        <v>48</v>
      </c>
      <c r="B581" s="48" t="s">
        <v>651</v>
      </c>
      <c r="C581" s="47">
        <v>5.0999999999999996</v>
      </c>
      <c r="D581" s="125"/>
    </row>
    <row r="582" spans="1:4" ht="15.75" hidden="1" outlineLevel="1">
      <c r="A582" s="47" t="s">
        <v>48</v>
      </c>
      <c r="B582" s="48" t="s">
        <v>0</v>
      </c>
      <c r="C582" s="47">
        <v>5.2</v>
      </c>
      <c r="D582" s="125"/>
    </row>
    <row r="583" spans="1:4" ht="15.75" hidden="1" outlineLevel="1">
      <c r="A583" s="47" t="s">
        <v>48</v>
      </c>
      <c r="B583" s="48" t="s">
        <v>725</v>
      </c>
      <c r="C583" s="47">
        <v>5.9</v>
      </c>
      <c r="D583" s="124" t="s">
        <v>935</v>
      </c>
    </row>
    <row r="584" spans="1:4" ht="15.75" hidden="1" outlineLevel="1">
      <c r="A584" s="47" t="s">
        <v>48</v>
      </c>
      <c r="B584" s="48" t="s">
        <v>726</v>
      </c>
      <c r="C584" s="47">
        <v>5.13</v>
      </c>
      <c r="D584" s="124" t="s">
        <v>935</v>
      </c>
    </row>
    <row r="585" spans="1:4" ht="15.75" hidden="1" outlineLevel="1">
      <c r="A585" s="47" t="s">
        <v>48</v>
      </c>
      <c r="B585" s="48" t="s">
        <v>727</v>
      </c>
      <c r="C585" s="47">
        <v>5.16</v>
      </c>
      <c r="D585" s="124" t="s">
        <v>935</v>
      </c>
    </row>
    <row r="586" spans="1:4" ht="15.75" hidden="1" outlineLevel="1">
      <c r="A586" s="47" t="s">
        <v>48</v>
      </c>
      <c r="B586" s="48" t="s">
        <v>728</v>
      </c>
      <c r="C586" s="47">
        <v>5.22</v>
      </c>
      <c r="D586" s="124"/>
    </row>
    <row r="587" spans="1:4" ht="15.75" hidden="1" outlineLevel="1">
      <c r="A587" s="47" t="s">
        <v>48</v>
      </c>
      <c r="B587" s="48" t="s">
        <v>1</v>
      </c>
      <c r="C587" s="47">
        <v>5.26</v>
      </c>
      <c r="D587" s="125"/>
    </row>
    <row r="588" spans="1:4" ht="15.75" hidden="1" outlineLevel="1">
      <c r="A588" s="47" t="s">
        <v>48</v>
      </c>
      <c r="B588" s="48" t="s">
        <v>916</v>
      </c>
      <c r="C588" s="47">
        <v>5.77</v>
      </c>
      <c r="D588" s="125"/>
    </row>
    <row r="589" spans="1:4" ht="15.75" hidden="1" outlineLevel="1">
      <c r="A589" s="47" t="s">
        <v>48</v>
      </c>
      <c r="B589" s="48" t="s">
        <v>604</v>
      </c>
      <c r="C589" s="47">
        <v>5.27</v>
      </c>
      <c r="D589" s="125"/>
    </row>
    <row r="590" spans="1:4" ht="15.75" hidden="1" outlineLevel="1">
      <c r="A590" s="47" t="s">
        <v>48</v>
      </c>
      <c r="B590" s="48" t="s">
        <v>605</v>
      </c>
      <c r="C590" s="47">
        <v>5.28</v>
      </c>
      <c r="D590" s="124" t="s">
        <v>935</v>
      </c>
    </row>
    <row r="591" spans="1:4" ht="15.75" hidden="1" outlineLevel="1">
      <c r="A591" s="47" t="s">
        <v>48</v>
      </c>
      <c r="B591" s="48" t="s">
        <v>9</v>
      </c>
      <c r="C591" s="47">
        <v>5.31</v>
      </c>
      <c r="D591" s="125"/>
    </row>
    <row r="592" spans="1:4" ht="15.75" hidden="1" outlineLevel="1">
      <c r="A592" s="47" t="s">
        <v>48</v>
      </c>
      <c r="B592" s="48" t="s">
        <v>606</v>
      </c>
      <c r="C592" s="47">
        <v>5.36</v>
      </c>
      <c r="D592" s="125"/>
    </row>
    <row r="593" spans="1:4" ht="15.75" hidden="1" outlineLevel="1">
      <c r="A593" s="47" t="s">
        <v>48</v>
      </c>
      <c r="B593" s="48" t="s">
        <v>297</v>
      </c>
      <c r="C593" s="47">
        <v>5.78</v>
      </c>
      <c r="D593" s="125"/>
    </row>
    <row r="594" spans="1:4" ht="15.75" hidden="1" outlineLevel="1">
      <c r="A594" s="47" t="s">
        <v>48</v>
      </c>
      <c r="B594" s="48" t="s">
        <v>592</v>
      </c>
      <c r="C594" s="47">
        <v>5.79</v>
      </c>
      <c r="D594" s="124" t="s">
        <v>935</v>
      </c>
    </row>
    <row r="595" spans="1:4" ht="15.75" hidden="1" outlineLevel="1">
      <c r="A595" s="47" t="s">
        <v>48</v>
      </c>
      <c r="B595" s="48" t="s">
        <v>732</v>
      </c>
      <c r="C595" s="47">
        <v>5.41</v>
      </c>
      <c r="D595" s="125"/>
    </row>
    <row r="596" spans="1:4" ht="15.75" hidden="1" outlineLevel="1">
      <c r="A596" s="47" t="s">
        <v>48</v>
      </c>
      <c r="B596" s="48" t="s">
        <v>6</v>
      </c>
      <c r="C596" s="47">
        <v>5.49</v>
      </c>
      <c r="D596" s="125"/>
    </row>
    <row r="597" spans="1:4" ht="15.75" hidden="1" outlineLevel="1">
      <c r="A597" s="47" t="s">
        <v>48</v>
      </c>
      <c r="B597" s="48" t="s">
        <v>8</v>
      </c>
      <c r="C597" s="47">
        <v>5.51</v>
      </c>
      <c r="D597" s="125"/>
    </row>
    <row r="598" spans="1:4" ht="15.75" hidden="1" outlineLevel="1">
      <c r="A598" s="47" t="s">
        <v>48</v>
      </c>
      <c r="B598" s="48" t="s">
        <v>777</v>
      </c>
      <c r="C598" s="47">
        <v>5.52</v>
      </c>
      <c r="D598" s="125"/>
    </row>
    <row r="599" spans="1:4" ht="15.75" hidden="1" outlineLevel="1">
      <c r="A599" s="47" t="s">
        <v>48</v>
      </c>
      <c r="B599" s="48" t="s">
        <v>396</v>
      </c>
      <c r="C599" s="47">
        <v>5.53</v>
      </c>
      <c r="D599" s="125"/>
    </row>
    <row r="600" spans="1:4" ht="15.75" hidden="1" outlineLevel="1">
      <c r="A600" s="47" t="s">
        <v>48</v>
      </c>
      <c r="B600" s="48" t="s">
        <v>13</v>
      </c>
      <c r="C600" s="47">
        <v>5.69</v>
      </c>
      <c r="D600" s="125"/>
    </row>
    <row r="601" spans="1:4" ht="15.75" hidden="1" outlineLevel="1">
      <c r="A601" s="47" t="s">
        <v>48</v>
      </c>
      <c r="B601" s="48" t="s">
        <v>440</v>
      </c>
      <c r="C601" s="47">
        <v>5.71</v>
      </c>
      <c r="D601" s="125"/>
    </row>
    <row r="602" spans="1:4" ht="15.75" hidden="1" outlineLevel="1">
      <c r="A602" s="47" t="s">
        <v>48</v>
      </c>
      <c r="B602" s="48" t="s">
        <v>14</v>
      </c>
      <c r="C602" s="49">
        <v>5.7</v>
      </c>
      <c r="D602" s="125"/>
    </row>
    <row r="603" spans="1:4" ht="15.75" hidden="1" outlineLevel="1">
      <c r="A603" s="47" t="s">
        <v>48</v>
      </c>
      <c r="B603" s="48" t="s">
        <v>282</v>
      </c>
      <c r="C603" s="49">
        <v>5.8</v>
      </c>
      <c r="D603" s="124" t="s">
        <v>935</v>
      </c>
    </row>
    <row r="604" spans="1:4" ht="15.75" hidden="1" outlineLevel="1">
      <c r="A604" s="47" t="s">
        <v>48</v>
      </c>
      <c r="B604" s="48" t="s">
        <v>309</v>
      </c>
      <c r="C604" s="49">
        <v>5.72</v>
      </c>
      <c r="D604" s="124" t="s">
        <v>935</v>
      </c>
    </row>
    <row r="605" spans="1:4" ht="15.75" hidden="1" outlineLevel="1">
      <c r="A605" s="47" t="s">
        <v>48</v>
      </c>
      <c r="B605" s="48" t="s">
        <v>673</v>
      </c>
      <c r="C605" s="47">
        <v>5.73</v>
      </c>
      <c r="D605" s="124" t="s">
        <v>935</v>
      </c>
    </row>
    <row r="606" spans="1:4" ht="15.75" hidden="1" outlineLevel="1">
      <c r="A606" s="47" t="s">
        <v>48</v>
      </c>
      <c r="B606" s="48" t="s">
        <v>621</v>
      </c>
      <c r="C606" s="47">
        <v>5.74</v>
      </c>
      <c r="D606" s="125"/>
    </row>
    <row r="607" spans="1:4" ht="15.75" hidden="1" outlineLevel="1">
      <c r="A607" s="47" t="s">
        <v>48</v>
      </c>
      <c r="B607" s="48" t="s">
        <v>421</v>
      </c>
      <c r="C607" s="47">
        <v>5.75</v>
      </c>
      <c r="D607" s="125"/>
    </row>
    <row r="608" spans="1:4" ht="15.75" hidden="1" outlineLevel="1">
      <c r="A608" s="47" t="s">
        <v>48</v>
      </c>
      <c r="B608" s="48" t="s">
        <v>925</v>
      </c>
      <c r="C608" s="47">
        <v>5.76</v>
      </c>
      <c r="D608" s="125"/>
    </row>
    <row r="609" spans="1:4" ht="15.75" hidden="1" outlineLevel="1">
      <c r="A609" s="47" t="s">
        <v>48</v>
      </c>
      <c r="B609" s="48" t="s">
        <v>20</v>
      </c>
      <c r="C609" s="47">
        <v>5.81</v>
      </c>
      <c r="D609" s="124" t="s">
        <v>935</v>
      </c>
    </row>
    <row r="610" spans="1:4" ht="15.75" hidden="1" outlineLevel="1">
      <c r="A610" s="47" t="s">
        <v>48</v>
      </c>
      <c r="B610" s="48" t="s">
        <v>768</v>
      </c>
      <c r="C610" s="47">
        <v>5.82</v>
      </c>
      <c r="D610" s="124" t="s">
        <v>935</v>
      </c>
    </row>
    <row r="611" spans="1:4" ht="15.75" hidden="1" outlineLevel="1">
      <c r="A611" s="47" t="s">
        <v>48</v>
      </c>
      <c r="B611" s="48" t="s">
        <v>658</v>
      </c>
      <c r="C611" s="47">
        <v>5.83</v>
      </c>
      <c r="D611" s="124" t="s">
        <v>935</v>
      </c>
    </row>
    <row r="612" spans="1:4" ht="15.75" hidden="1" outlineLevel="1">
      <c r="A612" s="47" t="s">
        <v>48</v>
      </c>
      <c r="B612" s="48" t="s">
        <v>659</v>
      </c>
      <c r="C612" s="47">
        <v>5.84</v>
      </c>
      <c r="D612" s="125"/>
    </row>
    <row r="613" spans="1:4" ht="15.75" hidden="1" outlineLevel="1">
      <c r="A613" s="47" t="s">
        <v>48</v>
      </c>
      <c r="B613" s="48" t="s">
        <v>850</v>
      </c>
      <c r="C613" s="47">
        <v>5.85</v>
      </c>
      <c r="D613" s="124" t="s">
        <v>935</v>
      </c>
    </row>
    <row r="614" spans="1:4" ht="15.75" hidden="1" outlineLevel="1">
      <c r="A614" s="47" t="s">
        <v>48</v>
      </c>
      <c r="B614" s="48" t="s">
        <v>420</v>
      </c>
      <c r="C614" s="47">
        <v>5.86</v>
      </c>
      <c r="D614" s="124" t="s">
        <v>935</v>
      </c>
    </row>
    <row r="615" spans="1:4" ht="15.75" hidden="1" outlineLevel="1">
      <c r="A615" s="47" t="s">
        <v>48</v>
      </c>
      <c r="B615" s="48" t="s">
        <v>21</v>
      </c>
      <c r="C615" s="47">
        <v>5.88</v>
      </c>
      <c r="D615" s="124" t="s">
        <v>935</v>
      </c>
    </row>
    <row r="616" spans="1:4" ht="15.75" hidden="1" outlineLevel="1">
      <c r="A616" s="47" t="s">
        <v>48</v>
      </c>
      <c r="B616" s="48" t="s">
        <v>674</v>
      </c>
      <c r="C616" s="47">
        <v>5.87</v>
      </c>
      <c r="D616" s="125"/>
    </row>
    <row r="617" spans="1:4" ht="15.75" hidden="1" outlineLevel="1">
      <c r="A617" s="47" t="s">
        <v>48</v>
      </c>
      <c r="B617" s="48" t="s">
        <v>917</v>
      </c>
      <c r="C617" s="47">
        <v>5.109</v>
      </c>
      <c r="D617" s="125"/>
    </row>
    <row r="618" spans="1:4" ht="15.75" hidden="1" outlineLevel="1">
      <c r="A618" s="47" t="s">
        <v>48</v>
      </c>
      <c r="B618" s="48" t="s">
        <v>731</v>
      </c>
      <c r="C618" s="50">
        <v>5.1100000000000003</v>
      </c>
      <c r="D618" s="124" t="s">
        <v>935</v>
      </c>
    </row>
    <row r="619" spans="1:4" ht="15.75" hidden="1" outlineLevel="1">
      <c r="A619" s="47" t="s">
        <v>48</v>
      </c>
      <c r="B619" s="48" t="s">
        <v>372</v>
      </c>
      <c r="C619" s="47">
        <v>5.1109999999999998</v>
      </c>
      <c r="D619" s="125"/>
    </row>
    <row r="620" spans="1:4" ht="15.75" hidden="1" outlineLevel="1">
      <c r="A620" s="47" t="s">
        <v>48</v>
      </c>
      <c r="B620" s="48" t="s">
        <v>16</v>
      </c>
      <c r="C620" s="47">
        <v>5.1120000000000001</v>
      </c>
      <c r="D620" s="125"/>
    </row>
    <row r="621" spans="1:4" ht="15.75" hidden="1" outlineLevel="1">
      <c r="A621" s="47" t="s">
        <v>48</v>
      </c>
      <c r="B621" s="48" t="s">
        <v>475</v>
      </c>
      <c r="C621" s="47">
        <v>5.1130000000000004</v>
      </c>
      <c r="D621" s="125"/>
    </row>
    <row r="622" spans="1:4" ht="15.75" hidden="1" outlineLevel="1">
      <c r="A622" s="47" t="s">
        <v>48</v>
      </c>
      <c r="B622" s="48" t="s">
        <v>622</v>
      </c>
      <c r="C622" s="47">
        <v>5.99</v>
      </c>
      <c r="D622" s="124" t="s">
        <v>935</v>
      </c>
    </row>
    <row r="623" spans="1:4" ht="15.75" hidden="1" outlineLevel="1">
      <c r="A623" s="47" t="s">
        <v>48</v>
      </c>
      <c r="B623" s="48" t="s">
        <v>948</v>
      </c>
      <c r="C623" s="47">
        <v>5.58</v>
      </c>
      <c r="D623" s="124"/>
    </row>
    <row r="624" spans="1:4" ht="15.75" hidden="1" outlineLevel="1">
      <c r="A624" s="47" t="s">
        <v>48</v>
      </c>
      <c r="B624" s="48" t="s">
        <v>11</v>
      </c>
      <c r="C624" s="47">
        <v>5.54</v>
      </c>
      <c r="D624" s="125"/>
    </row>
    <row r="625" spans="1:4" ht="15.75" hidden="1" outlineLevel="1">
      <c r="A625" s="47" t="s">
        <v>48</v>
      </c>
      <c r="B625" s="48" t="s">
        <v>729</v>
      </c>
      <c r="C625" s="47">
        <v>5.56</v>
      </c>
      <c r="D625" s="125"/>
    </row>
    <row r="626" spans="1:4" ht="15.75" hidden="1" outlineLevel="1">
      <c r="A626" s="47" t="s">
        <v>48</v>
      </c>
      <c r="B626" s="48" t="s">
        <v>1153</v>
      </c>
      <c r="C626" s="47">
        <v>5.63</v>
      </c>
      <c r="D626" s="125"/>
    </row>
    <row r="627" spans="1:4" ht="15.75" hidden="1" outlineLevel="1">
      <c r="A627" s="47" t="s">
        <v>48</v>
      </c>
      <c r="B627" s="48" t="s">
        <v>787</v>
      </c>
      <c r="C627" s="47">
        <v>5.64</v>
      </c>
      <c r="D627" s="125"/>
    </row>
    <row r="628" spans="1:4" ht="15.75" hidden="1" outlineLevel="1">
      <c r="A628" s="47" t="s">
        <v>48</v>
      </c>
      <c r="B628" s="48" t="s">
        <v>1154</v>
      </c>
      <c r="C628" s="47">
        <v>5.65</v>
      </c>
      <c r="D628" s="125"/>
    </row>
    <row r="629" spans="1:4" ht="15.75" hidden="1" outlineLevel="1">
      <c r="A629" s="47" t="s">
        <v>48</v>
      </c>
      <c r="B629" s="48" t="s">
        <v>788</v>
      </c>
      <c r="C629" s="47">
        <v>5.66</v>
      </c>
      <c r="D629" s="125"/>
    </row>
    <row r="630" spans="1:4" ht="15.75" hidden="1" outlineLevel="1">
      <c r="A630" s="47" t="s">
        <v>48</v>
      </c>
      <c r="B630" s="48" t="s">
        <v>669</v>
      </c>
      <c r="C630" s="47">
        <v>5.89</v>
      </c>
      <c r="D630" s="124" t="s">
        <v>935</v>
      </c>
    </row>
    <row r="631" spans="1:4" ht="15.75" hidden="1" outlineLevel="1">
      <c r="A631" s="47" t="s">
        <v>48</v>
      </c>
      <c r="B631" s="48" t="s">
        <v>26</v>
      </c>
      <c r="C631" s="47">
        <v>5.68</v>
      </c>
      <c r="D631" s="125"/>
    </row>
    <row r="632" spans="1:4" ht="15.75" hidden="1" outlineLevel="1">
      <c r="A632" s="47" t="s">
        <v>48</v>
      </c>
      <c r="B632" s="48" t="s">
        <v>19</v>
      </c>
      <c r="C632" s="47">
        <v>5.47</v>
      </c>
      <c r="D632" s="125"/>
    </row>
    <row r="633" spans="1:4" ht="15.75" hidden="1" outlineLevel="1">
      <c r="A633" s="47" t="s">
        <v>48</v>
      </c>
      <c r="B633" s="48" t="s">
        <v>30</v>
      </c>
      <c r="C633" s="47">
        <v>5.48</v>
      </c>
      <c r="D633" s="125"/>
    </row>
    <row r="634" spans="1:4" ht="15.75" collapsed="1">
      <c r="A634" s="53" t="s">
        <v>48</v>
      </c>
      <c r="B634" s="48"/>
      <c r="C634" s="47"/>
      <c r="D634" s="125"/>
    </row>
    <row r="635" spans="1:4" ht="15.75" hidden="1" outlineLevel="1">
      <c r="A635" s="47" t="s">
        <v>49</v>
      </c>
      <c r="B635" s="48" t="s">
        <v>651</v>
      </c>
      <c r="C635" s="47">
        <v>5.0999999999999996</v>
      </c>
      <c r="D635" s="125"/>
    </row>
    <row r="636" spans="1:4" ht="15.75" hidden="1" outlineLevel="1">
      <c r="A636" s="47" t="s">
        <v>49</v>
      </c>
      <c r="B636" s="48" t="s">
        <v>0</v>
      </c>
      <c r="C636" s="47">
        <v>5.2</v>
      </c>
      <c r="D636" s="125"/>
    </row>
    <row r="637" spans="1:4" ht="15.75" hidden="1" outlineLevel="1">
      <c r="A637" s="47" t="s">
        <v>49</v>
      </c>
      <c r="B637" s="48" t="s">
        <v>724</v>
      </c>
      <c r="C637" s="47">
        <v>5.3</v>
      </c>
      <c r="D637" s="125"/>
    </row>
    <row r="638" spans="1:4" ht="15.75" hidden="1" outlineLevel="1">
      <c r="A638" s="47" t="s">
        <v>49</v>
      </c>
      <c r="B638" s="48" t="s">
        <v>2</v>
      </c>
      <c r="C638" s="47">
        <v>5.6</v>
      </c>
      <c r="D638" s="125"/>
    </row>
    <row r="639" spans="1:4" ht="15.75" hidden="1" outlineLevel="1">
      <c r="A639" s="47" t="s">
        <v>49</v>
      </c>
      <c r="B639" s="48" t="s">
        <v>730</v>
      </c>
      <c r="C639" s="49">
        <v>5.0999999999999996</v>
      </c>
      <c r="D639" s="125"/>
    </row>
    <row r="640" spans="1:4" ht="15.75" hidden="1" outlineLevel="1">
      <c r="A640" s="47" t="s">
        <v>49</v>
      </c>
      <c r="B640" s="48" t="s">
        <v>3</v>
      </c>
      <c r="C640" s="47">
        <v>5.14</v>
      </c>
      <c r="D640" s="125"/>
    </row>
    <row r="641" spans="1:4" ht="15.75" hidden="1" outlineLevel="1">
      <c r="A641" s="47" t="s">
        <v>49</v>
      </c>
      <c r="B641" s="48" t="s">
        <v>29</v>
      </c>
      <c r="C641" s="47">
        <v>5.19</v>
      </c>
      <c r="D641" s="125"/>
    </row>
    <row r="642" spans="1:4" ht="15.75" hidden="1" outlineLevel="1">
      <c r="A642" s="47" t="s">
        <v>49</v>
      </c>
      <c r="B642" s="48" t="s">
        <v>28</v>
      </c>
      <c r="C642" s="47">
        <v>5.24</v>
      </c>
      <c r="D642" s="125"/>
    </row>
    <row r="643" spans="1:4" ht="15.75" hidden="1" outlineLevel="1">
      <c r="A643" s="47" t="s">
        <v>49</v>
      </c>
      <c r="B643" s="48" t="s">
        <v>1</v>
      </c>
      <c r="C643" s="47">
        <v>5.26</v>
      </c>
      <c r="D643" s="125"/>
    </row>
    <row r="644" spans="1:4" ht="15.75" hidden="1" outlineLevel="1">
      <c r="A644" s="47" t="s">
        <v>49</v>
      </c>
      <c r="B644" s="48" t="s">
        <v>604</v>
      </c>
      <c r="C644" s="47">
        <v>5.27</v>
      </c>
      <c r="D644" s="125"/>
    </row>
    <row r="645" spans="1:4" ht="15.75" hidden="1" outlineLevel="1">
      <c r="A645" s="47" t="s">
        <v>49</v>
      </c>
      <c r="B645" s="48" t="s">
        <v>605</v>
      </c>
      <c r="C645" s="47">
        <v>5.28</v>
      </c>
      <c r="D645" s="125"/>
    </row>
    <row r="646" spans="1:4" ht="15.75" hidden="1" outlineLevel="1">
      <c r="A646" s="47" t="s">
        <v>49</v>
      </c>
      <c r="B646" s="48" t="s">
        <v>606</v>
      </c>
      <c r="C646" s="47">
        <v>5.36</v>
      </c>
      <c r="D646" s="125"/>
    </row>
    <row r="647" spans="1:4" ht="15.75" hidden="1" outlineLevel="1">
      <c r="A647" s="47" t="s">
        <v>49</v>
      </c>
      <c r="B647" s="48" t="s">
        <v>10</v>
      </c>
      <c r="C647" s="47">
        <v>5.33</v>
      </c>
      <c r="D647" s="125"/>
    </row>
    <row r="648" spans="1:4" ht="15.75" hidden="1" outlineLevel="1">
      <c r="A648" s="47" t="s">
        <v>49</v>
      </c>
      <c r="B648" s="48" t="s">
        <v>12</v>
      </c>
      <c r="C648" s="47">
        <v>5.37</v>
      </c>
      <c r="D648" s="125"/>
    </row>
    <row r="649" spans="1:4" ht="15.75" hidden="1" outlineLevel="1">
      <c r="A649" s="47" t="s">
        <v>49</v>
      </c>
      <c r="B649" s="48" t="s">
        <v>6</v>
      </c>
      <c r="C649" s="47">
        <v>5.49</v>
      </c>
      <c r="D649" s="125"/>
    </row>
    <row r="650" spans="1:4" ht="15.75" hidden="1" outlineLevel="1">
      <c r="A650" s="47" t="s">
        <v>49</v>
      </c>
      <c r="B650" s="48" t="s">
        <v>8</v>
      </c>
      <c r="C650" s="47">
        <v>5.51</v>
      </c>
      <c r="D650" s="125"/>
    </row>
    <row r="651" spans="1:4" ht="15.75" hidden="1" outlineLevel="1">
      <c r="A651" s="47" t="s">
        <v>49</v>
      </c>
      <c r="B651" s="48" t="s">
        <v>7</v>
      </c>
      <c r="C651" s="47">
        <v>5.52</v>
      </c>
      <c r="D651" s="125"/>
    </row>
    <row r="652" spans="1:4" ht="15.75" hidden="1" outlineLevel="1">
      <c r="A652" s="47" t="s">
        <v>49</v>
      </c>
      <c r="B652" s="48" t="s">
        <v>396</v>
      </c>
      <c r="C652" s="47">
        <v>5.53</v>
      </c>
      <c r="D652" s="125"/>
    </row>
    <row r="653" spans="1:4" ht="15.75" hidden="1" outlineLevel="1">
      <c r="A653" s="47" t="s">
        <v>49</v>
      </c>
      <c r="B653" s="48" t="s">
        <v>13</v>
      </c>
      <c r="C653" s="47">
        <v>5.69</v>
      </c>
      <c r="D653" s="125"/>
    </row>
    <row r="654" spans="1:4" ht="15.75" hidden="1" outlineLevel="1">
      <c r="A654" s="47" t="s">
        <v>49</v>
      </c>
      <c r="B654" s="48" t="s">
        <v>14</v>
      </c>
      <c r="C654" s="49">
        <v>5.7</v>
      </c>
      <c r="D654" s="125"/>
    </row>
    <row r="655" spans="1:4" ht="15.75" hidden="1" outlineLevel="1">
      <c r="A655" s="47" t="s">
        <v>49</v>
      </c>
      <c r="B655" s="48" t="s">
        <v>621</v>
      </c>
      <c r="C655" s="47">
        <v>5.74</v>
      </c>
      <c r="D655" s="125"/>
    </row>
    <row r="656" spans="1:4" ht="15.75" hidden="1" outlineLevel="1">
      <c r="A656" s="47" t="s">
        <v>49</v>
      </c>
      <c r="B656" s="48" t="s">
        <v>917</v>
      </c>
      <c r="C656" s="47">
        <v>5.109</v>
      </c>
      <c r="D656" s="125"/>
    </row>
    <row r="657" spans="1:4" ht="15.75" hidden="1" outlineLevel="1">
      <c r="A657" s="47" t="s">
        <v>49</v>
      </c>
      <c r="B657" s="48" t="s">
        <v>372</v>
      </c>
      <c r="C657" s="47">
        <v>5.1109999999999998</v>
      </c>
      <c r="D657" s="125"/>
    </row>
    <row r="658" spans="1:4" ht="15.75" hidden="1" outlineLevel="1">
      <c r="A658" s="47" t="s">
        <v>49</v>
      </c>
      <c r="B658" s="48" t="s">
        <v>16</v>
      </c>
      <c r="C658" s="47">
        <v>5.1120000000000001</v>
      </c>
      <c r="D658" s="125"/>
    </row>
    <row r="659" spans="1:4" ht="15.75" hidden="1" outlineLevel="1">
      <c r="A659" s="47" t="s">
        <v>49</v>
      </c>
      <c r="B659" s="48" t="s">
        <v>773</v>
      </c>
      <c r="C659" s="47">
        <v>5.58</v>
      </c>
      <c r="D659" s="125"/>
    </row>
    <row r="660" spans="1:4" ht="15.75" hidden="1" outlineLevel="1">
      <c r="A660" s="47" t="s">
        <v>49</v>
      </c>
      <c r="B660" s="48" t="s">
        <v>11</v>
      </c>
      <c r="C660" s="47">
        <v>5.54</v>
      </c>
      <c r="D660" s="125"/>
    </row>
    <row r="661" spans="1:4" ht="15.75" hidden="1" outlineLevel="1">
      <c r="A661" s="47" t="s">
        <v>49</v>
      </c>
      <c r="B661" s="48" t="s">
        <v>15</v>
      </c>
      <c r="C661" s="47">
        <v>5.55</v>
      </c>
      <c r="D661" s="125"/>
    </row>
    <row r="662" spans="1:4" ht="15.75" hidden="1" outlineLevel="1">
      <c r="A662" s="47" t="s">
        <v>49</v>
      </c>
      <c r="B662" s="48" t="s">
        <v>1153</v>
      </c>
      <c r="C662" s="47">
        <v>5.63</v>
      </c>
      <c r="D662" s="125"/>
    </row>
    <row r="663" spans="1:4" ht="15.75" hidden="1" outlineLevel="1">
      <c r="A663" s="47" t="s">
        <v>49</v>
      </c>
      <c r="B663" s="48" t="s">
        <v>19</v>
      </c>
      <c r="C663" s="47">
        <v>5.47</v>
      </c>
      <c r="D663" s="125"/>
    </row>
    <row r="664" spans="1:4" ht="15.75" hidden="1" outlineLevel="1">
      <c r="A664" s="47" t="s">
        <v>49</v>
      </c>
      <c r="B664" s="48" t="s">
        <v>30</v>
      </c>
      <c r="C664" s="47">
        <v>5.48</v>
      </c>
      <c r="D664" s="125"/>
    </row>
    <row r="665" spans="1:4" ht="15.75" collapsed="1">
      <c r="A665" s="53" t="s">
        <v>49</v>
      </c>
      <c r="B665" s="48"/>
      <c r="C665" s="47"/>
      <c r="D665" s="125"/>
    </row>
    <row r="666" spans="1:4" ht="15.75" hidden="1" outlineLevel="1">
      <c r="A666" s="47" t="s">
        <v>50</v>
      </c>
      <c r="B666" s="48" t="s">
        <v>651</v>
      </c>
      <c r="C666" s="47">
        <v>5.0999999999999996</v>
      </c>
      <c r="D666" s="125"/>
    </row>
    <row r="667" spans="1:4" ht="15.75" hidden="1" outlineLevel="1">
      <c r="A667" s="47" t="s">
        <v>50</v>
      </c>
      <c r="B667" s="48" t="s">
        <v>0</v>
      </c>
      <c r="C667" s="47">
        <v>5.2</v>
      </c>
      <c r="D667" s="125"/>
    </row>
    <row r="668" spans="1:4" ht="15.75" hidden="1" outlineLevel="1">
      <c r="A668" s="47" t="s">
        <v>50</v>
      </c>
      <c r="B668" s="48" t="s">
        <v>723</v>
      </c>
      <c r="C668" s="47">
        <v>5.4</v>
      </c>
      <c r="D668" s="125"/>
    </row>
    <row r="669" spans="1:4" ht="15.75" hidden="1" outlineLevel="1">
      <c r="A669" s="47" t="s">
        <v>50</v>
      </c>
      <c r="B669" s="48" t="s">
        <v>741</v>
      </c>
      <c r="C669" s="47">
        <v>5.7</v>
      </c>
      <c r="D669" s="125"/>
    </row>
    <row r="670" spans="1:4" ht="15.75" hidden="1" outlineLevel="1">
      <c r="A670" s="47" t="s">
        <v>50</v>
      </c>
      <c r="B670" s="48" t="s">
        <v>742</v>
      </c>
      <c r="C670" s="47">
        <v>5.1100000000000003</v>
      </c>
      <c r="D670" s="125"/>
    </row>
    <row r="671" spans="1:4" ht="15.75" hidden="1" outlineLevel="1">
      <c r="A671" s="47" t="s">
        <v>50</v>
      </c>
      <c r="B671" s="48" t="s">
        <v>1</v>
      </c>
      <c r="C671" s="47">
        <v>5.26</v>
      </c>
      <c r="D671" s="125"/>
    </row>
    <row r="672" spans="1:4" ht="15.75" hidden="1" outlineLevel="1">
      <c r="A672" s="47" t="s">
        <v>50</v>
      </c>
      <c r="B672" s="48" t="s">
        <v>625</v>
      </c>
      <c r="C672" s="47">
        <v>5.43</v>
      </c>
      <c r="D672" s="125"/>
    </row>
    <row r="673" spans="1:4" ht="15.75" hidden="1" outlineLevel="1">
      <c r="A673" s="47" t="s">
        <v>50</v>
      </c>
      <c r="B673" s="48" t="s">
        <v>604</v>
      </c>
      <c r="C673" s="47">
        <v>5.27</v>
      </c>
      <c r="D673" s="125"/>
    </row>
    <row r="674" spans="1:4" ht="15.75" hidden="1" outlineLevel="1">
      <c r="A674" s="47" t="s">
        <v>50</v>
      </c>
      <c r="B674" s="48" t="s">
        <v>605</v>
      </c>
      <c r="C674" s="47">
        <v>5.28</v>
      </c>
      <c r="D674" s="125"/>
    </row>
    <row r="675" spans="1:4" ht="15.75" hidden="1" outlineLevel="1">
      <c r="A675" s="47" t="s">
        <v>50</v>
      </c>
      <c r="B675" s="48" t="s">
        <v>606</v>
      </c>
      <c r="C675" s="47">
        <v>5.36</v>
      </c>
      <c r="D675" s="125"/>
    </row>
    <row r="676" spans="1:4" ht="15.75" hidden="1" outlineLevel="1">
      <c r="A676" s="47" t="s">
        <v>50</v>
      </c>
      <c r="B676" s="48" t="s">
        <v>772</v>
      </c>
      <c r="C676" s="49">
        <v>5.5</v>
      </c>
      <c r="D676" s="125"/>
    </row>
    <row r="677" spans="1:4" ht="15.75" hidden="1" outlineLevel="1">
      <c r="A677" s="47" t="s">
        <v>50</v>
      </c>
      <c r="B677" s="48" t="s">
        <v>8</v>
      </c>
      <c r="C677" s="47">
        <v>5.51</v>
      </c>
      <c r="D677" s="125"/>
    </row>
    <row r="678" spans="1:4" ht="15.75" hidden="1" outlineLevel="1">
      <c r="A678" s="47" t="s">
        <v>50</v>
      </c>
      <c r="B678" s="48" t="s">
        <v>396</v>
      </c>
      <c r="C678" s="47">
        <v>5.53</v>
      </c>
      <c r="D678" s="125"/>
    </row>
    <row r="679" spans="1:4" ht="15.75" hidden="1" outlineLevel="1">
      <c r="A679" s="47" t="s">
        <v>50</v>
      </c>
      <c r="B679" s="48" t="s">
        <v>13</v>
      </c>
      <c r="C679" s="47">
        <v>5.69</v>
      </c>
      <c r="D679" s="125"/>
    </row>
    <row r="680" spans="1:4" ht="15.75" hidden="1" outlineLevel="1">
      <c r="A680" s="47" t="s">
        <v>50</v>
      </c>
      <c r="B680" s="48" t="s">
        <v>14</v>
      </c>
      <c r="C680" s="49">
        <v>5.7</v>
      </c>
      <c r="D680" s="124" t="s">
        <v>935</v>
      </c>
    </row>
    <row r="681" spans="1:4" ht="15.75" hidden="1" outlineLevel="1">
      <c r="A681" s="47" t="s">
        <v>50</v>
      </c>
      <c r="B681" s="48" t="s">
        <v>621</v>
      </c>
      <c r="C681" s="47">
        <v>5.74</v>
      </c>
      <c r="D681" s="125"/>
    </row>
    <row r="682" spans="1:4" ht="15.75" hidden="1" outlineLevel="1">
      <c r="A682" s="47" t="s">
        <v>50</v>
      </c>
      <c r="B682" s="48" t="s">
        <v>922</v>
      </c>
      <c r="C682" s="47">
        <v>5.59</v>
      </c>
      <c r="D682" s="125"/>
    </row>
    <row r="683" spans="1:4" ht="15.75" hidden="1" outlineLevel="1">
      <c r="A683" s="47" t="s">
        <v>50</v>
      </c>
      <c r="B683" s="48" t="s">
        <v>11</v>
      </c>
      <c r="C683" s="47">
        <v>5.54</v>
      </c>
      <c r="D683" s="125"/>
    </row>
    <row r="684" spans="1:4" ht="15.75" hidden="1" outlineLevel="1">
      <c r="A684" s="47" t="s">
        <v>50</v>
      </c>
      <c r="B684" s="48" t="s">
        <v>795</v>
      </c>
      <c r="C684" s="47">
        <v>5.57</v>
      </c>
      <c r="D684" s="125"/>
    </row>
    <row r="685" spans="1:4" ht="15.75" hidden="1" outlineLevel="1">
      <c r="A685" s="47" t="s">
        <v>50</v>
      </c>
      <c r="B685" s="48" t="s">
        <v>1153</v>
      </c>
      <c r="C685" s="47">
        <v>5.63</v>
      </c>
      <c r="D685" s="125"/>
    </row>
    <row r="686" spans="1:4" ht="15.75" hidden="1" outlineLevel="1">
      <c r="A686" s="47" t="s">
        <v>50</v>
      </c>
      <c r="B686" s="48" t="s">
        <v>19</v>
      </c>
      <c r="C686" s="47">
        <v>5.47</v>
      </c>
      <c r="D686" s="125"/>
    </row>
    <row r="687" spans="1:4" ht="15.75" hidden="1" outlineLevel="1">
      <c r="A687" s="47" t="s">
        <v>50</v>
      </c>
      <c r="B687" s="48" t="s">
        <v>30</v>
      </c>
      <c r="C687" s="47">
        <v>5.48</v>
      </c>
      <c r="D687" s="125"/>
    </row>
    <row r="688" spans="1:4" ht="15.75" collapsed="1">
      <c r="A688" s="53" t="s">
        <v>50</v>
      </c>
      <c r="B688" s="48"/>
      <c r="C688" s="47"/>
      <c r="D688" s="125"/>
    </row>
    <row r="689" spans="1:4" ht="15.75" hidden="1" outlineLevel="1">
      <c r="A689" s="47" t="s">
        <v>51</v>
      </c>
      <c r="B689" s="48" t="s">
        <v>651</v>
      </c>
      <c r="C689" s="47">
        <v>5.0999999999999996</v>
      </c>
      <c r="D689" s="125"/>
    </row>
    <row r="690" spans="1:4" ht="15.75" hidden="1" outlineLevel="1">
      <c r="A690" s="47" t="s">
        <v>51</v>
      </c>
      <c r="B690" s="48" t="s">
        <v>0</v>
      </c>
      <c r="C690" s="47">
        <v>5.2</v>
      </c>
      <c r="D690" s="125"/>
    </row>
    <row r="691" spans="1:4" ht="15.75" hidden="1" outlineLevel="1">
      <c r="A691" s="47" t="s">
        <v>51</v>
      </c>
      <c r="B691" s="48" t="s">
        <v>299</v>
      </c>
      <c r="C691" s="47">
        <v>5.17</v>
      </c>
      <c r="D691" s="125"/>
    </row>
    <row r="692" spans="1:4" ht="15.75" hidden="1" outlineLevel="1">
      <c r="A692" s="47" t="s">
        <v>51</v>
      </c>
      <c r="B692" s="48" t="s">
        <v>1</v>
      </c>
      <c r="C692" s="47">
        <v>5.26</v>
      </c>
      <c r="D692" s="125"/>
    </row>
    <row r="693" spans="1:4" ht="15.75" hidden="1" outlineLevel="1">
      <c r="A693" s="47" t="s">
        <v>51</v>
      </c>
      <c r="B693" s="48" t="s">
        <v>782</v>
      </c>
      <c r="C693" s="47">
        <v>5.1029999999999998</v>
      </c>
      <c r="D693" s="125"/>
    </row>
    <row r="694" spans="1:4" ht="15.75" hidden="1" outlineLevel="1">
      <c r="A694" s="47" t="s">
        <v>51</v>
      </c>
      <c r="B694" s="48" t="s">
        <v>606</v>
      </c>
      <c r="C694" s="47">
        <v>5.36</v>
      </c>
      <c r="D694" s="125"/>
    </row>
    <row r="695" spans="1:4" ht="15.75" hidden="1" outlineLevel="1">
      <c r="A695" s="47" t="s">
        <v>51</v>
      </c>
      <c r="B695" s="48" t="s">
        <v>12</v>
      </c>
      <c r="C695" s="47">
        <v>5.37</v>
      </c>
      <c r="D695" s="125"/>
    </row>
    <row r="696" spans="1:4" ht="15.75" hidden="1" outlineLevel="1">
      <c r="A696" s="47" t="s">
        <v>51</v>
      </c>
      <c r="B696" s="48" t="s">
        <v>24</v>
      </c>
      <c r="C696" s="47">
        <v>5.1040000000000001</v>
      </c>
      <c r="D696" s="125"/>
    </row>
    <row r="697" spans="1:4" ht="15.75" hidden="1" outlineLevel="1">
      <c r="A697" s="47" t="s">
        <v>51</v>
      </c>
      <c r="B697" s="48" t="s">
        <v>286</v>
      </c>
      <c r="C697" s="47">
        <v>5.1050000000000004</v>
      </c>
      <c r="D697" s="125"/>
    </row>
    <row r="698" spans="1:4" ht="15.75" hidden="1" outlineLevel="1">
      <c r="A698" s="47" t="s">
        <v>51</v>
      </c>
      <c r="B698" s="48" t="s">
        <v>25</v>
      </c>
      <c r="C698" s="47">
        <v>5.1059999999999999</v>
      </c>
      <c r="D698" s="125"/>
    </row>
    <row r="699" spans="1:4" ht="15.75" hidden="1" outlineLevel="1">
      <c r="A699" s="47" t="s">
        <v>51</v>
      </c>
      <c r="B699" s="48" t="s">
        <v>949</v>
      </c>
      <c r="C699" s="47">
        <v>5.1070000000000002</v>
      </c>
      <c r="D699" s="125"/>
    </row>
    <row r="700" spans="1:4" ht="15.75" hidden="1" outlineLevel="1">
      <c r="A700" s="47" t="s">
        <v>51</v>
      </c>
      <c r="B700" s="48" t="s">
        <v>288</v>
      </c>
      <c r="C700" s="47">
        <v>5.1079999999999997</v>
      </c>
      <c r="D700" s="124" t="s">
        <v>935</v>
      </c>
    </row>
    <row r="701" spans="1:4" ht="15.75" hidden="1" outlineLevel="1">
      <c r="A701" s="47" t="s">
        <v>51</v>
      </c>
      <c r="B701" s="48" t="s">
        <v>917</v>
      </c>
      <c r="C701" s="47">
        <v>5.109</v>
      </c>
      <c r="D701" s="125"/>
    </row>
    <row r="702" spans="1:4" ht="15.75" hidden="1" outlineLevel="1">
      <c r="A702" s="47" t="s">
        <v>51</v>
      </c>
      <c r="B702" s="48" t="s">
        <v>731</v>
      </c>
      <c r="C702" s="50">
        <v>5.1100000000000003</v>
      </c>
      <c r="D702" s="124" t="s">
        <v>935</v>
      </c>
    </row>
    <row r="703" spans="1:4" ht="15.75" hidden="1" outlineLevel="1">
      <c r="A703" s="47" t="s">
        <v>51</v>
      </c>
      <c r="B703" s="48" t="s">
        <v>372</v>
      </c>
      <c r="C703" s="47">
        <v>5.1109999999999998</v>
      </c>
      <c r="D703" s="125"/>
    </row>
    <row r="704" spans="1:4" ht="15.75" hidden="1" outlineLevel="1">
      <c r="A704" s="47" t="s">
        <v>51</v>
      </c>
      <c r="B704" s="48" t="s">
        <v>16</v>
      </c>
      <c r="C704" s="47">
        <v>5.1120000000000001</v>
      </c>
      <c r="D704" s="125"/>
    </row>
    <row r="705" spans="1:4" ht="15.75" hidden="1" outlineLevel="1">
      <c r="A705" s="47" t="s">
        <v>51</v>
      </c>
      <c r="B705" s="48" t="s">
        <v>396</v>
      </c>
      <c r="C705" s="47">
        <v>5.53</v>
      </c>
      <c r="D705" s="125"/>
    </row>
    <row r="706" spans="1:4" ht="15.75" hidden="1" outlineLevel="1">
      <c r="A706" s="47" t="s">
        <v>51</v>
      </c>
      <c r="B706" s="48" t="s">
        <v>787</v>
      </c>
      <c r="C706" s="47">
        <v>5.64</v>
      </c>
      <c r="D706" s="125"/>
    </row>
    <row r="707" spans="1:4" ht="15.75" hidden="1" outlineLevel="1">
      <c r="A707" s="47" t="s">
        <v>51</v>
      </c>
      <c r="B707" s="48" t="s">
        <v>1153</v>
      </c>
      <c r="C707" s="47">
        <v>5.63</v>
      </c>
      <c r="D707" s="125"/>
    </row>
    <row r="708" spans="1:4" ht="15.75" hidden="1" outlineLevel="1">
      <c r="A708" s="47" t="s">
        <v>51</v>
      </c>
      <c r="B708" s="48" t="s">
        <v>1154</v>
      </c>
      <c r="C708" s="47">
        <v>5.65</v>
      </c>
      <c r="D708" s="125"/>
    </row>
    <row r="709" spans="1:4" ht="15.75" hidden="1" outlineLevel="1">
      <c r="A709" s="47" t="s">
        <v>51</v>
      </c>
      <c r="B709" s="48" t="s">
        <v>788</v>
      </c>
      <c r="C709" s="47">
        <v>5.66</v>
      </c>
      <c r="D709" s="125"/>
    </row>
    <row r="710" spans="1:4" ht="15.75" hidden="1" outlineLevel="1">
      <c r="A710" s="47" t="s">
        <v>51</v>
      </c>
      <c r="B710" s="48" t="s">
        <v>26</v>
      </c>
      <c r="C710" s="47">
        <v>5.68</v>
      </c>
      <c r="D710" s="125"/>
    </row>
    <row r="711" spans="1:4" ht="15.75" hidden="1" outlineLevel="1">
      <c r="A711" s="47" t="s">
        <v>51</v>
      </c>
      <c r="B711" s="48" t="s">
        <v>19</v>
      </c>
      <c r="C711" s="47">
        <v>5.47</v>
      </c>
      <c r="D711" s="125"/>
    </row>
    <row r="712" spans="1:4" ht="15.75" hidden="1" outlineLevel="1">
      <c r="A712" s="47" t="s">
        <v>51</v>
      </c>
      <c r="B712" s="48" t="s">
        <v>30</v>
      </c>
      <c r="C712" s="47">
        <v>5.48</v>
      </c>
      <c r="D712" s="125"/>
    </row>
    <row r="713" spans="1:4" ht="15.75" collapsed="1">
      <c r="A713" s="53" t="s">
        <v>51</v>
      </c>
      <c r="B713" s="48"/>
      <c r="C713" s="47"/>
      <c r="D713" s="125"/>
    </row>
    <row r="714" spans="1:4" ht="15.75" hidden="1" outlineLevel="1">
      <c r="A714" s="47" t="s">
        <v>937</v>
      </c>
      <c r="B714" s="48" t="s">
        <v>651</v>
      </c>
      <c r="C714" s="47">
        <v>5.0999999999999996</v>
      </c>
      <c r="D714" s="125"/>
    </row>
    <row r="715" spans="1:4" ht="15.75" hidden="1" outlineLevel="1">
      <c r="A715" s="47" t="s">
        <v>937</v>
      </c>
      <c r="B715" s="48" t="s">
        <v>0</v>
      </c>
      <c r="C715" s="47">
        <v>5.2</v>
      </c>
      <c r="D715" s="125"/>
    </row>
    <row r="716" spans="1:4" ht="15.75" hidden="1" outlineLevel="1">
      <c r="A716" s="47" t="s">
        <v>937</v>
      </c>
      <c r="B716" s="48" t="s">
        <v>724</v>
      </c>
      <c r="C716" s="47">
        <v>5.3</v>
      </c>
      <c r="D716" s="125"/>
    </row>
    <row r="717" spans="1:4" ht="15.75" hidden="1" outlineLevel="1">
      <c r="A717" s="47" t="s">
        <v>937</v>
      </c>
      <c r="B717" s="48" t="s">
        <v>2</v>
      </c>
      <c r="C717" s="47">
        <v>5.6</v>
      </c>
      <c r="D717" s="125"/>
    </row>
    <row r="718" spans="1:4" ht="15.75" hidden="1" outlineLevel="1">
      <c r="A718" s="47" t="s">
        <v>937</v>
      </c>
      <c r="B718" s="48" t="s">
        <v>730</v>
      </c>
      <c r="C718" s="49">
        <v>5.0999999999999996</v>
      </c>
      <c r="D718" s="125"/>
    </row>
    <row r="719" spans="1:4" ht="15.75" hidden="1" outlineLevel="1">
      <c r="A719" s="47" t="s">
        <v>937</v>
      </c>
      <c r="B719" s="48" t="s">
        <v>3</v>
      </c>
      <c r="C719" s="47">
        <v>5.14</v>
      </c>
      <c r="D719" s="125"/>
    </row>
    <row r="720" spans="1:4" ht="15.75" hidden="1" outlineLevel="1">
      <c r="A720" s="47" t="s">
        <v>937</v>
      </c>
      <c r="B720" s="48" t="s">
        <v>29</v>
      </c>
      <c r="C720" s="47">
        <v>5.19</v>
      </c>
      <c r="D720" s="125"/>
    </row>
    <row r="721" spans="1:4" ht="15.75" hidden="1" outlineLevel="1">
      <c r="A721" s="47" t="s">
        <v>937</v>
      </c>
      <c r="B721" s="48" t="s">
        <v>28</v>
      </c>
      <c r="C721" s="47">
        <v>5.24</v>
      </c>
      <c r="D721" s="125"/>
    </row>
    <row r="722" spans="1:4" ht="15.75" hidden="1" outlineLevel="1">
      <c r="A722" s="47" t="s">
        <v>937</v>
      </c>
      <c r="B722" s="48" t="s">
        <v>1</v>
      </c>
      <c r="C722" s="47">
        <v>5.26</v>
      </c>
      <c r="D722" s="125"/>
    </row>
    <row r="723" spans="1:4" ht="15.75" hidden="1" outlineLevel="1">
      <c r="A723" s="47" t="s">
        <v>937</v>
      </c>
      <c r="B723" s="48" t="s">
        <v>604</v>
      </c>
      <c r="C723" s="47">
        <v>5.27</v>
      </c>
      <c r="D723" s="125"/>
    </row>
    <row r="724" spans="1:4" ht="15.75" hidden="1" outlineLevel="1">
      <c r="A724" s="47" t="s">
        <v>937</v>
      </c>
      <c r="B724" s="48" t="s">
        <v>605</v>
      </c>
      <c r="C724" s="47">
        <v>5.28</v>
      </c>
      <c r="D724" s="125"/>
    </row>
    <row r="725" spans="1:4" ht="15.75" hidden="1" outlineLevel="1">
      <c r="A725" s="47" t="s">
        <v>937</v>
      </c>
      <c r="B725" s="48" t="s">
        <v>9</v>
      </c>
      <c r="C725" s="47">
        <v>5.31</v>
      </c>
      <c r="D725" s="125"/>
    </row>
    <row r="726" spans="1:4" ht="15.75" hidden="1" outlineLevel="1">
      <c r="A726" s="47" t="s">
        <v>937</v>
      </c>
      <c r="B726" s="48" t="s">
        <v>606</v>
      </c>
      <c r="C726" s="47">
        <v>5.36</v>
      </c>
      <c r="D726" s="125"/>
    </row>
    <row r="727" spans="1:4" ht="15.75" hidden="1" outlineLevel="1">
      <c r="A727" s="47" t="s">
        <v>937</v>
      </c>
      <c r="B727" s="48" t="s">
        <v>396</v>
      </c>
      <c r="C727" s="47">
        <v>5.53</v>
      </c>
      <c r="D727" s="125"/>
    </row>
    <row r="728" spans="1:4" ht="15.75" hidden="1" outlineLevel="1">
      <c r="A728" s="47" t="s">
        <v>937</v>
      </c>
      <c r="B728" s="48" t="s">
        <v>917</v>
      </c>
      <c r="C728" s="47">
        <v>5.109</v>
      </c>
      <c r="D728" s="125"/>
    </row>
    <row r="729" spans="1:4" ht="15.75" hidden="1" outlineLevel="1">
      <c r="A729" s="47" t="s">
        <v>937</v>
      </c>
      <c r="B729" s="48" t="s">
        <v>372</v>
      </c>
      <c r="C729" s="47">
        <v>5.1109999999999998</v>
      </c>
      <c r="D729" s="125"/>
    </row>
    <row r="730" spans="1:4" ht="15.75" hidden="1" outlineLevel="1">
      <c r="A730" s="47" t="s">
        <v>937</v>
      </c>
      <c r="B730" s="48" t="s">
        <v>16</v>
      </c>
      <c r="C730" s="47">
        <v>5.1120000000000001</v>
      </c>
      <c r="D730" s="125"/>
    </row>
    <row r="731" spans="1:4" ht="15.75" hidden="1" outlineLevel="1">
      <c r="A731" s="47" t="s">
        <v>937</v>
      </c>
      <c r="B731" s="48" t="s">
        <v>475</v>
      </c>
      <c r="C731" s="47">
        <v>5.1130000000000004</v>
      </c>
      <c r="D731" s="125"/>
    </row>
    <row r="732" spans="1:4" ht="15.75" hidden="1" outlineLevel="1">
      <c r="A732" s="47" t="s">
        <v>937</v>
      </c>
      <c r="B732" s="48" t="s">
        <v>618</v>
      </c>
      <c r="C732" s="47">
        <v>5.117</v>
      </c>
      <c r="D732" s="125"/>
    </row>
    <row r="733" spans="1:4" ht="15.75" hidden="1" outlineLevel="1">
      <c r="A733" s="47" t="s">
        <v>937</v>
      </c>
      <c r="B733" s="48" t="s">
        <v>1156</v>
      </c>
      <c r="C733" s="47">
        <v>5.67</v>
      </c>
      <c r="D733" s="125"/>
    </row>
    <row r="734" spans="1:4" ht="15.75" hidden="1" outlineLevel="1">
      <c r="A734" s="47" t="s">
        <v>937</v>
      </c>
      <c r="B734" s="48" t="s">
        <v>1153</v>
      </c>
      <c r="C734" s="47">
        <v>5.63</v>
      </c>
      <c r="D734" s="125"/>
    </row>
    <row r="735" spans="1:4" ht="15.75" hidden="1" outlineLevel="1">
      <c r="A735" s="47" t="s">
        <v>937</v>
      </c>
      <c r="B735" s="48" t="s">
        <v>19</v>
      </c>
      <c r="C735" s="47">
        <v>5.47</v>
      </c>
      <c r="D735" s="125"/>
    </row>
    <row r="736" spans="1:4" ht="15.75" hidden="1" outlineLevel="1">
      <c r="A736" s="47" t="s">
        <v>937</v>
      </c>
      <c r="B736" s="48" t="s">
        <v>30</v>
      </c>
      <c r="C736" s="47">
        <v>5.48</v>
      </c>
      <c r="D736" s="125"/>
    </row>
    <row r="737" spans="1:4" ht="15.75" collapsed="1">
      <c r="A737" s="53" t="s">
        <v>959</v>
      </c>
      <c r="B737" s="48"/>
      <c r="C737" s="47"/>
      <c r="D737" s="125"/>
    </row>
    <row r="738" spans="1:4" ht="15.75" hidden="1" outlineLevel="1">
      <c r="A738" s="47" t="s">
        <v>52</v>
      </c>
      <c r="B738" s="48" t="s">
        <v>651</v>
      </c>
      <c r="C738" s="47">
        <v>5.0999999999999996</v>
      </c>
      <c r="D738" s="125"/>
    </row>
    <row r="739" spans="1:4" ht="15.75" hidden="1" outlineLevel="1">
      <c r="A739" s="47" t="s">
        <v>52</v>
      </c>
      <c r="B739" s="48" t="s">
        <v>0</v>
      </c>
      <c r="C739" s="47">
        <v>5.2</v>
      </c>
      <c r="D739" s="125"/>
    </row>
    <row r="740" spans="1:4" ht="15.75" hidden="1" outlineLevel="1">
      <c r="A740" s="47" t="s">
        <v>52</v>
      </c>
      <c r="B740" s="48" t="s">
        <v>785</v>
      </c>
      <c r="C740" s="47">
        <v>5.18</v>
      </c>
      <c r="D740" s="125"/>
    </row>
    <row r="741" spans="1:4" ht="15.75" hidden="1" outlineLevel="1">
      <c r="A741" s="47" t="s">
        <v>52</v>
      </c>
      <c r="B741" s="48" t="s">
        <v>786</v>
      </c>
      <c r="C741" s="47">
        <v>5.23</v>
      </c>
      <c r="D741" s="125"/>
    </row>
    <row r="742" spans="1:4" ht="15.75" hidden="1" outlineLevel="1">
      <c r="A742" s="47" t="s">
        <v>52</v>
      </c>
      <c r="B742" s="48" t="s">
        <v>1</v>
      </c>
      <c r="C742" s="47">
        <v>5.26</v>
      </c>
      <c r="D742" s="125"/>
    </row>
    <row r="743" spans="1:4" ht="15.75" hidden="1" outlineLevel="1">
      <c r="A743" s="47" t="s">
        <v>52</v>
      </c>
      <c r="B743" s="48" t="s">
        <v>604</v>
      </c>
      <c r="C743" s="47">
        <v>5.27</v>
      </c>
      <c r="D743" s="125"/>
    </row>
    <row r="744" spans="1:4" ht="15.75" hidden="1" outlineLevel="1">
      <c r="A744" s="47" t="s">
        <v>52</v>
      </c>
      <c r="B744" s="48" t="s">
        <v>605</v>
      </c>
      <c r="C744" s="47">
        <v>5.28</v>
      </c>
      <c r="D744" s="125"/>
    </row>
    <row r="745" spans="1:4" ht="15.75" hidden="1" outlineLevel="1">
      <c r="A745" s="47" t="s">
        <v>52</v>
      </c>
      <c r="B745" s="48" t="s">
        <v>606</v>
      </c>
      <c r="C745" s="47">
        <v>5.36</v>
      </c>
      <c r="D745" s="125"/>
    </row>
    <row r="746" spans="1:4" ht="15.75" hidden="1" outlineLevel="1">
      <c r="A746" s="47" t="s">
        <v>52</v>
      </c>
      <c r="B746" s="48" t="s">
        <v>794</v>
      </c>
      <c r="C746" s="47">
        <v>5.44</v>
      </c>
      <c r="D746" s="125"/>
    </row>
    <row r="747" spans="1:4" ht="15.75" hidden="1" outlineLevel="1">
      <c r="A747" s="47" t="s">
        <v>52</v>
      </c>
      <c r="B747" s="48" t="s">
        <v>396</v>
      </c>
      <c r="C747" s="47">
        <v>5.53</v>
      </c>
      <c r="D747" s="125"/>
    </row>
    <row r="748" spans="1:4" ht="15.75" hidden="1" outlineLevel="1">
      <c r="A748" s="47" t="s">
        <v>52</v>
      </c>
      <c r="B748" s="48" t="s">
        <v>16</v>
      </c>
      <c r="C748" s="47">
        <v>5.1120000000000001</v>
      </c>
      <c r="D748" s="125"/>
    </row>
    <row r="749" spans="1:4" ht="15.75" hidden="1" outlineLevel="1">
      <c r="A749" s="47" t="s">
        <v>52</v>
      </c>
      <c r="B749" s="48" t="s">
        <v>922</v>
      </c>
      <c r="C749" s="47">
        <v>5.59</v>
      </c>
      <c r="D749" s="125"/>
    </row>
    <row r="750" spans="1:4" ht="15.75" hidden="1" outlineLevel="1">
      <c r="A750" s="47" t="s">
        <v>52</v>
      </c>
      <c r="B750" s="48" t="s">
        <v>11</v>
      </c>
      <c r="C750" s="47">
        <v>5.54</v>
      </c>
      <c r="D750" s="125"/>
    </row>
    <row r="751" spans="1:4" ht="15.75" hidden="1" outlineLevel="1">
      <c r="A751" s="47" t="s">
        <v>52</v>
      </c>
      <c r="B751" s="48" t="s">
        <v>1153</v>
      </c>
      <c r="C751" s="47">
        <v>5.63</v>
      </c>
      <c r="D751" s="125"/>
    </row>
    <row r="752" spans="1:4" ht="15.75" hidden="1" outlineLevel="1">
      <c r="A752" s="47" t="s">
        <v>52</v>
      </c>
      <c r="B752" s="48" t="s">
        <v>1154</v>
      </c>
      <c r="C752" s="47">
        <v>5.65</v>
      </c>
      <c r="D752" s="125"/>
    </row>
    <row r="753" spans="1:4" ht="15.75" hidden="1" outlineLevel="1">
      <c r="A753" s="47" t="s">
        <v>52</v>
      </c>
      <c r="B753" s="48" t="s">
        <v>26</v>
      </c>
      <c r="C753" s="47">
        <v>5.68</v>
      </c>
      <c r="D753" s="125"/>
    </row>
    <row r="754" spans="1:4" ht="15.75" hidden="1" outlineLevel="1">
      <c r="A754" s="47" t="s">
        <v>52</v>
      </c>
      <c r="B754" s="48" t="s">
        <v>19</v>
      </c>
      <c r="C754" s="47">
        <v>5.47</v>
      </c>
      <c r="D754" s="125"/>
    </row>
    <row r="755" spans="1:4" ht="15.75" hidden="1" outlineLevel="1">
      <c r="A755" s="47" t="s">
        <v>52</v>
      </c>
      <c r="B755" s="48" t="s">
        <v>30</v>
      </c>
      <c r="C755" s="47">
        <v>5.48</v>
      </c>
      <c r="D755" s="125"/>
    </row>
    <row r="756" spans="1:4" ht="15.75" collapsed="1">
      <c r="A756" s="53" t="s">
        <v>52</v>
      </c>
      <c r="B756" s="48"/>
      <c r="C756" s="47"/>
      <c r="D756" s="125"/>
    </row>
    <row r="757" spans="1:4" ht="15.75" hidden="1" outlineLevel="1">
      <c r="A757" s="47" t="s">
        <v>755</v>
      </c>
      <c r="B757" s="48" t="s">
        <v>651</v>
      </c>
      <c r="C757" s="47">
        <v>5.0999999999999996</v>
      </c>
      <c r="D757" s="125"/>
    </row>
    <row r="758" spans="1:4" ht="15.75" hidden="1" outlineLevel="1">
      <c r="A758" s="47" t="s">
        <v>755</v>
      </c>
      <c r="B758" s="48" t="s">
        <v>0</v>
      </c>
      <c r="C758" s="47">
        <v>5.2</v>
      </c>
      <c r="D758" s="125"/>
    </row>
    <row r="759" spans="1:4" ht="15.75" hidden="1" outlineLevel="1">
      <c r="A759" s="47" t="s">
        <v>755</v>
      </c>
      <c r="B759" s="48" t="s">
        <v>725</v>
      </c>
      <c r="C759" s="47">
        <v>5.9</v>
      </c>
      <c r="D759" s="124" t="s">
        <v>935</v>
      </c>
    </row>
    <row r="760" spans="1:4" ht="15.75" hidden="1" outlineLevel="1">
      <c r="A760" s="47" t="s">
        <v>755</v>
      </c>
      <c r="B760" s="48" t="s">
        <v>726</v>
      </c>
      <c r="C760" s="47">
        <v>5.13</v>
      </c>
      <c r="D760" s="125"/>
    </row>
    <row r="761" spans="1:4" ht="15.75" hidden="1" outlineLevel="1">
      <c r="A761" s="47" t="s">
        <v>755</v>
      </c>
      <c r="B761" s="48" t="s">
        <v>727</v>
      </c>
      <c r="C761" s="47">
        <v>5.16</v>
      </c>
      <c r="D761" s="124" t="s">
        <v>935</v>
      </c>
    </row>
    <row r="762" spans="1:4" ht="15.75" hidden="1" outlineLevel="1">
      <c r="A762" s="47" t="s">
        <v>755</v>
      </c>
      <c r="B762" s="48" t="s">
        <v>728</v>
      </c>
      <c r="C762" s="47">
        <v>5.22</v>
      </c>
      <c r="D762" s="124"/>
    </row>
    <row r="763" spans="1:4" ht="15.75" hidden="1" outlineLevel="1">
      <c r="A763" s="47" t="s">
        <v>755</v>
      </c>
      <c r="B763" s="48" t="s">
        <v>733</v>
      </c>
      <c r="C763" s="47">
        <v>5.42</v>
      </c>
      <c r="D763" s="125"/>
    </row>
    <row r="764" spans="1:4" ht="15.75" hidden="1" outlineLevel="1">
      <c r="A764" s="47" t="s">
        <v>755</v>
      </c>
      <c r="B764" s="48" t="s">
        <v>604</v>
      </c>
      <c r="C764" s="47">
        <v>5.27</v>
      </c>
      <c r="D764" s="125"/>
    </row>
    <row r="765" spans="1:4" ht="15.75" hidden="1" outlineLevel="1">
      <c r="A765" s="47" t="s">
        <v>755</v>
      </c>
      <c r="B765" s="48" t="s">
        <v>605</v>
      </c>
      <c r="C765" s="47">
        <v>5.28</v>
      </c>
      <c r="D765" s="124" t="s">
        <v>935</v>
      </c>
    </row>
    <row r="766" spans="1:4" ht="15.75" hidden="1" outlineLevel="1">
      <c r="A766" s="47" t="s">
        <v>755</v>
      </c>
      <c r="B766" s="48" t="s">
        <v>606</v>
      </c>
      <c r="C766" s="47">
        <v>5.36</v>
      </c>
      <c r="D766" s="125"/>
    </row>
    <row r="767" spans="1:4" ht="15.75" hidden="1" outlineLevel="1">
      <c r="A767" s="47" t="s">
        <v>755</v>
      </c>
      <c r="B767" s="48" t="s">
        <v>6</v>
      </c>
      <c r="C767" s="47">
        <v>5.49</v>
      </c>
      <c r="D767" s="125"/>
    </row>
    <row r="768" spans="1:4" ht="15.75" hidden="1" outlineLevel="1">
      <c r="A768" s="47" t="s">
        <v>755</v>
      </c>
      <c r="B768" s="48" t="s">
        <v>8</v>
      </c>
      <c r="C768" s="47">
        <v>5.51</v>
      </c>
      <c r="D768" s="125"/>
    </row>
    <row r="769" spans="1:4" ht="15.75" hidden="1" outlineLevel="1">
      <c r="A769" s="47" t="s">
        <v>755</v>
      </c>
      <c r="B769" s="48" t="s">
        <v>777</v>
      </c>
      <c r="C769" s="47">
        <v>5.52</v>
      </c>
      <c r="D769" s="125"/>
    </row>
    <row r="770" spans="1:4" ht="15.75" hidden="1" outlineLevel="1">
      <c r="A770" s="47" t="s">
        <v>755</v>
      </c>
      <c r="B770" s="48" t="s">
        <v>396</v>
      </c>
      <c r="C770" s="47">
        <v>5.53</v>
      </c>
      <c r="D770" s="125"/>
    </row>
    <row r="771" spans="1:4" ht="15.75" hidden="1" outlineLevel="1">
      <c r="A771" s="47" t="s">
        <v>755</v>
      </c>
      <c r="B771" s="48" t="s">
        <v>11</v>
      </c>
      <c r="C771" s="47">
        <v>5.54</v>
      </c>
      <c r="D771" s="125"/>
    </row>
    <row r="772" spans="1:4" ht="15.75" hidden="1" outlineLevel="1">
      <c r="A772" s="47" t="s">
        <v>755</v>
      </c>
      <c r="B772" s="48" t="s">
        <v>14</v>
      </c>
      <c r="C772" s="49">
        <v>5.7</v>
      </c>
      <c r="D772" s="125"/>
    </row>
    <row r="773" spans="1:4" ht="15.75" hidden="1" outlineLevel="1">
      <c r="A773" s="47" t="s">
        <v>755</v>
      </c>
      <c r="B773" s="48" t="s">
        <v>440</v>
      </c>
      <c r="C773" s="47">
        <v>5.71</v>
      </c>
      <c r="D773" s="125"/>
    </row>
    <row r="774" spans="1:4" ht="15.75" hidden="1" outlineLevel="1">
      <c r="A774" s="47" t="s">
        <v>755</v>
      </c>
      <c r="B774" s="48" t="s">
        <v>796</v>
      </c>
      <c r="C774" s="49">
        <v>5.9</v>
      </c>
      <c r="D774" s="125"/>
    </row>
    <row r="775" spans="1:4" ht="15.75" hidden="1" outlineLevel="1">
      <c r="A775" s="47" t="s">
        <v>755</v>
      </c>
      <c r="B775" s="48" t="s">
        <v>1157</v>
      </c>
      <c r="C775" s="47">
        <v>5.91</v>
      </c>
      <c r="D775" s="125"/>
    </row>
    <row r="776" spans="1:4" ht="15.75" hidden="1" outlineLevel="1">
      <c r="A776" s="47" t="s">
        <v>755</v>
      </c>
      <c r="B776" s="48" t="s">
        <v>748</v>
      </c>
      <c r="C776" s="47">
        <v>5.97</v>
      </c>
      <c r="D776" s="125"/>
    </row>
    <row r="777" spans="1:4" ht="15.75" collapsed="1">
      <c r="A777" s="53" t="s">
        <v>755</v>
      </c>
      <c r="B777" s="48"/>
      <c r="C777" s="47"/>
      <c r="D777" s="125"/>
    </row>
    <row r="778" spans="1:4" ht="15.75" hidden="1" outlineLevel="1">
      <c r="A778" s="47" t="s">
        <v>774</v>
      </c>
      <c r="B778" s="48" t="s">
        <v>651</v>
      </c>
      <c r="C778" s="47">
        <v>5.0999999999999996</v>
      </c>
      <c r="D778" s="125"/>
    </row>
    <row r="779" spans="1:4" ht="15.75" hidden="1" outlineLevel="1">
      <c r="A779" s="47" t="s">
        <v>774</v>
      </c>
      <c r="B779" s="48" t="s">
        <v>0</v>
      </c>
      <c r="C779" s="47">
        <v>5.2</v>
      </c>
      <c r="D779" s="125"/>
    </row>
    <row r="780" spans="1:4" ht="15.75" hidden="1" outlineLevel="1">
      <c r="A780" s="47" t="s">
        <v>774</v>
      </c>
      <c r="B780" s="48" t="s">
        <v>1</v>
      </c>
      <c r="C780" s="47">
        <v>5.26</v>
      </c>
      <c r="D780" s="125"/>
    </row>
    <row r="781" spans="1:4" ht="15.75" hidden="1" outlineLevel="1">
      <c r="A781" s="47" t="s">
        <v>774</v>
      </c>
      <c r="B781" s="48" t="s">
        <v>780</v>
      </c>
      <c r="C781" s="47">
        <v>5.5</v>
      </c>
      <c r="D781" s="125"/>
    </row>
    <row r="782" spans="1:4" ht="15.75" hidden="1" outlineLevel="1">
      <c r="A782" s="47" t="s">
        <v>774</v>
      </c>
      <c r="B782" s="48" t="s">
        <v>793</v>
      </c>
      <c r="C782" s="47">
        <v>5.8</v>
      </c>
      <c r="D782" s="124" t="s">
        <v>935</v>
      </c>
    </row>
    <row r="783" spans="1:4" ht="15.75" hidden="1" outlineLevel="1">
      <c r="A783" s="47" t="s">
        <v>774</v>
      </c>
      <c r="B783" s="48" t="s">
        <v>781</v>
      </c>
      <c r="C783" s="47">
        <v>5.12</v>
      </c>
      <c r="D783" s="47"/>
    </row>
    <row r="784" spans="1:4" ht="15.75" hidden="1" outlineLevel="1">
      <c r="A784" s="47" t="s">
        <v>774</v>
      </c>
      <c r="B784" s="48" t="s">
        <v>747</v>
      </c>
      <c r="C784" s="47">
        <v>5.15</v>
      </c>
      <c r="D784" s="47"/>
    </row>
    <row r="785" spans="1:4" ht="15.75" hidden="1" outlineLevel="1">
      <c r="A785" s="47" t="s">
        <v>774</v>
      </c>
      <c r="B785" s="48" t="s">
        <v>746</v>
      </c>
      <c r="C785" s="49">
        <v>5.2</v>
      </c>
      <c r="D785" s="124"/>
    </row>
    <row r="786" spans="1:4" ht="15.75" hidden="1" outlineLevel="1">
      <c r="A786" s="47" t="s">
        <v>774</v>
      </c>
      <c r="B786" s="48" t="s">
        <v>751</v>
      </c>
      <c r="C786" s="47">
        <v>5.25</v>
      </c>
      <c r="D786" s="47"/>
    </row>
    <row r="787" spans="1:4" ht="15.75" hidden="1" outlineLevel="1">
      <c r="A787" s="47" t="s">
        <v>774</v>
      </c>
      <c r="B787" s="48" t="s">
        <v>396</v>
      </c>
      <c r="C787" s="47">
        <v>5.53</v>
      </c>
      <c r="D787" s="47"/>
    </row>
    <row r="788" spans="1:4" ht="15.75" hidden="1" outlineLevel="1">
      <c r="A788" s="47" t="s">
        <v>774</v>
      </c>
      <c r="B788" s="48" t="s">
        <v>745</v>
      </c>
      <c r="C788" s="49">
        <v>5.4</v>
      </c>
      <c r="D788" s="47"/>
    </row>
    <row r="789" spans="1:4" ht="31.5" hidden="1" outlineLevel="1">
      <c r="A789" s="47" t="s">
        <v>774</v>
      </c>
      <c r="B789" s="48" t="s">
        <v>923</v>
      </c>
      <c r="C789" s="47">
        <v>5.92</v>
      </c>
      <c r="D789" s="47"/>
    </row>
    <row r="790" spans="1:4" ht="15.75" hidden="1" outlineLevel="1">
      <c r="A790" s="47" t="s">
        <v>774</v>
      </c>
      <c r="B790" s="48" t="s">
        <v>1158</v>
      </c>
      <c r="C790" s="47">
        <v>5.93</v>
      </c>
      <c r="D790" s="47"/>
    </row>
    <row r="791" spans="1:4" ht="31.5" hidden="1" outlineLevel="1">
      <c r="A791" s="47" t="s">
        <v>774</v>
      </c>
      <c r="B791" s="48" t="s">
        <v>924</v>
      </c>
      <c r="C791" s="47">
        <v>5.94</v>
      </c>
      <c r="D791" s="47"/>
    </row>
    <row r="792" spans="1:4" ht="15.75" hidden="1" outlineLevel="1">
      <c r="A792" s="47" t="s">
        <v>774</v>
      </c>
      <c r="B792" s="48" t="s">
        <v>1159</v>
      </c>
      <c r="C792" s="47">
        <v>5.95</v>
      </c>
      <c r="D792" s="47"/>
    </row>
    <row r="793" spans="1:4" ht="15.75" hidden="1" outlineLevel="1">
      <c r="A793" s="47" t="s">
        <v>774</v>
      </c>
      <c r="B793" s="48" t="s">
        <v>22</v>
      </c>
      <c r="C793" s="47">
        <v>5.98</v>
      </c>
      <c r="D793" s="47"/>
    </row>
    <row r="794" spans="1:4" ht="15.75" hidden="1" outlineLevel="1">
      <c r="A794" s="47" t="s">
        <v>774</v>
      </c>
      <c r="B794" s="48" t="s">
        <v>797</v>
      </c>
      <c r="C794" s="47">
        <v>5.96</v>
      </c>
      <c r="D794" s="47"/>
    </row>
    <row r="795" spans="1:4" ht="31.5" collapsed="1">
      <c r="A795" s="53" t="s">
        <v>774</v>
      </c>
      <c r="B795" s="48"/>
      <c r="C795" s="47"/>
      <c r="D795" s="47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815</v>
      </c>
    </row>
    <row r="3" spans="1:2">
      <c r="A3" t="s">
        <v>811</v>
      </c>
      <c r="B3" t="s">
        <v>801</v>
      </c>
    </row>
    <row r="4" spans="1:2">
      <c r="A4" t="s">
        <v>807</v>
      </c>
      <c r="B4" t="s">
        <v>814</v>
      </c>
    </row>
    <row r="5" spans="1:2">
      <c r="A5" t="s">
        <v>808</v>
      </c>
      <c r="B5" t="s">
        <v>813</v>
      </c>
    </row>
    <row r="6" spans="1:2">
      <c r="A6" t="s">
        <v>809</v>
      </c>
      <c r="B6" t="s">
        <v>802</v>
      </c>
    </row>
    <row r="7" spans="1:2">
      <c r="A7" t="s">
        <v>810</v>
      </c>
      <c r="B7" t="s">
        <v>675</v>
      </c>
    </row>
    <row r="8" spans="1:2">
      <c r="A8" t="s">
        <v>812</v>
      </c>
      <c r="B8" t="s">
        <v>676</v>
      </c>
    </row>
    <row r="10" spans="1:2" ht="15">
      <c r="A10" s="27" t="s">
        <v>816</v>
      </c>
    </row>
    <row r="11" spans="1:2">
      <c r="A11" t="s">
        <v>598</v>
      </c>
    </row>
    <row r="12" spans="1:2">
      <c r="A12" t="s">
        <v>599</v>
      </c>
      <c r="B12" t="s">
        <v>511</v>
      </c>
    </row>
    <row r="14" spans="1:2">
      <c r="A14" s="39"/>
    </row>
    <row r="15" spans="1:2" ht="15">
      <c r="A15" s="27" t="s">
        <v>513</v>
      </c>
    </row>
    <row r="16" spans="1:2">
      <c r="A16" s="37" t="s">
        <v>514</v>
      </c>
    </row>
    <row r="17" spans="1:2">
      <c r="A17" s="37" t="s">
        <v>515</v>
      </c>
    </row>
    <row r="18" spans="1:2">
      <c r="A18" s="37" t="s">
        <v>516</v>
      </c>
    </row>
    <row r="19" spans="1:2">
      <c r="A19" s="37" t="s">
        <v>517</v>
      </c>
    </row>
    <row r="21" spans="1:2" ht="15">
      <c r="A21" s="38" t="s">
        <v>512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571</v>
      </c>
      <c r="B34" s="27" t="s">
        <v>429</v>
      </c>
    </row>
    <row r="35" spans="1:2">
      <c r="A35" s="146" t="s">
        <v>574</v>
      </c>
      <c r="B35" s="147">
        <v>520023185</v>
      </c>
    </row>
    <row r="36" spans="1:2">
      <c r="A36" s="148" t="s">
        <v>575</v>
      </c>
      <c r="B36" s="147">
        <v>520024647</v>
      </c>
    </row>
    <row r="37" spans="1:2">
      <c r="A37" s="148" t="s">
        <v>578</v>
      </c>
      <c r="B37" s="147">
        <v>520004896</v>
      </c>
    </row>
    <row r="38" spans="1:2">
      <c r="A38" s="148" t="s">
        <v>573</v>
      </c>
      <c r="B38" s="147">
        <v>520042540</v>
      </c>
    </row>
    <row r="39" spans="1:2">
      <c r="A39" s="148" t="s">
        <v>1186</v>
      </c>
      <c r="B39" s="147">
        <v>520021916</v>
      </c>
    </row>
    <row r="40" spans="1:2">
      <c r="A40" s="148" t="s">
        <v>586</v>
      </c>
      <c r="B40" s="149">
        <v>510015951</v>
      </c>
    </row>
    <row r="41" spans="1:2">
      <c r="A41" s="148" t="s">
        <v>1187</v>
      </c>
      <c r="B41" s="149">
        <v>510888985</v>
      </c>
    </row>
    <row r="42" spans="1:2">
      <c r="A42" s="148" t="s">
        <v>577</v>
      </c>
      <c r="B42" s="149">
        <v>520042177</v>
      </c>
    </row>
    <row r="43" spans="1:2">
      <c r="A43" s="148" t="s">
        <v>585</v>
      </c>
      <c r="B43" s="148">
        <v>520031030</v>
      </c>
    </row>
    <row r="44" spans="1:2">
      <c r="A44" s="148" t="s">
        <v>576</v>
      </c>
      <c r="B44" s="148">
        <v>520030677</v>
      </c>
    </row>
    <row r="45" spans="1:2">
      <c r="A45" s="148" t="s">
        <v>589</v>
      </c>
      <c r="B45" s="148">
        <v>513879189</v>
      </c>
    </row>
    <row r="46" spans="1:2">
      <c r="A46" s="148" t="s">
        <v>1188</v>
      </c>
      <c r="B46" s="149">
        <v>520027848</v>
      </c>
    </row>
    <row r="47" spans="1:2">
      <c r="A47" s="148" t="s">
        <v>1189</v>
      </c>
      <c r="B47" s="149">
        <v>570003152</v>
      </c>
    </row>
    <row r="48" spans="1:2">
      <c r="A48" s="148" t="s">
        <v>579</v>
      </c>
      <c r="B48" s="148">
        <v>513910703</v>
      </c>
    </row>
    <row r="49" spans="1:2">
      <c r="A49" s="148" t="s">
        <v>1190</v>
      </c>
      <c r="B49" s="149">
        <v>512304882</v>
      </c>
    </row>
    <row r="50" spans="1:2">
      <c r="A50" s="148" t="s">
        <v>1191</v>
      </c>
      <c r="B50" s="149">
        <v>512310509</v>
      </c>
    </row>
    <row r="51" spans="1:2">
      <c r="A51" s="148" t="s">
        <v>1192</v>
      </c>
      <c r="B51" s="149">
        <v>512904608</v>
      </c>
    </row>
    <row r="52" spans="1:2">
      <c r="A52" s="148" t="s">
        <v>1193</v>
      </c>
      <c r="B52" s="149">
        <v>500500376</v>
      </c>
    </row>
    <row r="53" spans="1:2">
      <c r="A53" s="148" t="s">
        <v>581</v>
      </c>
      <c r="B53" s="149">
        <v>520044025</v>
      </c>
    </row>
    <row r="54" spans="1:2">
      <c r="A54" s="148" t="s">
        <v>1194</v>
      </c>
      <c r="B54" s="149">
        <v>513136895</v>
      </c>
    </row>
    <row r="55" spans="1:2">
      <c r="A55" s="148" t="s">
        <v>580</v>
      </c>
      <c r="B55" s="149">
        <v>520004078</v>
      </c>
    </row>
    <row r="56" spans="1:2">
      <c r="A56" s="148" t="s">
        <v>584</v>
      </c>
      <c r="B56" s="149">
        <v>515761625</v>
      </c>
    </row>
    <row r="57" spans="1:2">
      <c r="A57" s="148" t="s">
        <v>583</v>
      </c>
      <c r="B57" s="149">
        <v>515764868</v>
      </c>
    </row>
    <row r="58" spans="1:2">
      <c r="A58" s="148" t="s">
        <v>582</v>
      </c>
      <c r="B58" s="150">
        <v>515859379</v>
      </c>
    </row>
    <row r="59" spans="1:2">
      <c r="A59" s="148" t="s">
        <v>1195</v>
      </c>
      <c r="B59" s="149">
        <v>516687407</v>
      </c>
    </row>
    <row r="60" spans="1:2">
      <c r="A60" s="148" t="s">
        <v>1196</v>
      </c>
      <c r="B60" s="149">
        <v>516885639</v>
      </c>
    </row>
    <row r="61" spans="1:2">
      <c r="A61" s="148" t="s">
        <v>556</v>
      </c>
      <c r="B61" s="148">
        <v>570009449</v>
      </c>
    </row>
    <row r="62" spans="1:2">
      <c r="A62" s="148" t="s">
        <v>554</v>
      </c>
      <c r="B62" s="149">
        <v>520027954</v>
      </c>
    </row>
    <row r="63" spans="1:2">
      <c r="A63" s="148" t="s">
        <v>536</v>
      </c>
      <c r="B63" s="149">
        <v>512362914</v>
      </c>
    </row>
    <row r="64" spans="1:2">
      <c r="A64" s="148" t="s">
        <v>563</v>
      </c>
      <c r="B64" s="149">
        <v>511880460</v>
      </c>
    </row>
    <row r="65" spans="1:2">
      <c r="A65" s="148" t="s">
        <v>550</v>
      </c>
      <c r="B65" s="148">
        <v>511033060</v>
      </c>
    </row>
    <row r="66" spans="1:2">
      <c r="A66" s="148" t="s">
        <v>524</v>
      </c>
      <c r="B66" s="148">
        <v>570005850</v>
      </c>
    </row>
    <row r="67" spans="1:2">
      <c r="A67" s="148" t="s">
        <v>555</v>
      </c>
      <c r="B67" s="149">
        <v>510694821</v>
      </c>
    </row>
    <row r="68" spans="1:2">
      <c r="A68" s="148" t="s">
        <v>1197</v>
      </c>
      <c r="B68" s="148">
        <v>520027624</v>
      </c>
    </row>
    <row r="69" spans="1:2">
      <c r="A69" s="148" t="s">
        <v>539</v>
      </c>
      <c r="B69" s="149">
        <v>520027715</v>
      </c>
    </row>
    <row r="70" spans="1:2">
      <c r="A70" s="148" t="s">
        <v>553</v>
      </c>
      <c r="B70" s="149">
        <v>520028861</v>
      </c>
    </row>
    <row r="71" spans="1:2">
      <c r="A71" s="148" t="s">
        <v>591</v>
      </c>
      <c r="B71" s="149">
        <v>520029620</v>
      </c>
    </row>
    <row r="72" spans="1:2">
      <c r="A72" s="148" t="s">
        <v>520</v>
      </c>
      <c r="B72" s="149">
        <v>520030743</v>
      </c>
    </row>
    <row r="73" spans="1:2">
      <c r="A73" s="148" t="s">
        <v>1198</v>
      </c>
      <c r="B73" s="149">
        <v>520030198</v>
      </c>
    </row>
    <row r="74" spans="1:2">
      <c r="A74" s="148" t="s">
        <v>1199</v>
      </c>
      <c r="B74" s="149">
        <v>520042631</v>
      </c>
    </row>
    <row r="75" spans="1:2">
      <c r="A75" s="148" t="s">
        <v>542</v>
      </c>
      <c r="B75" s="149">
        <v>520030941</v>
      </c>
    </row>
    <row r="76" spans="1:2">
      <c r="A76" s="148" t="s">
        <v>562</v>
      </c>
      <c r="B76" s="149">
        <v>520032269</v>
      </c>
    </row>
    <row r="77" spans="1:2">
      <c r="A77" s="148" t="s">
        <v>528</v>
      </c>
      <c r="B77" s="148">
        <v>510806870</v>
      </c>
    </row>
    <row r="78" spans="1:2">
      <c r="A78" s="148" t="s">
        <v>557</v>
      </c>
      <c r="B78" s="148">
        <v>520031824</v>
      </c>
    </row>
    <row r="79" spans="1:2">
      <c r="A79" s="148" t="s">
        <v>523</v>
      </c>
      <c r="B79" s="149">
        <v>510927536</v>
      </c>
    </row>
    <row r="80" spans="1:2">
      <c r="A80" s="148" t="s">
        <v>1200</v>
      </c>
      <c r="B80" s="149">
        <v>510930654</v>
      </c>
    </row>
    <row r="81" spans="1:2">
      <c r="A81" s="148" t="s">
        <v>558</v>
      </c>
      <c r="B81" s="148">
        <v>510930670</v>
      </c>
    </row>
    <row r="82" spans="1:2">
      <c r="A82" s="148" t="s">
        <v>519</v>
      </c>
      <c r="B82" s="149">
        <v>520034968</v>
      </c>
    </row>
    <row r="83" spans="1:2">
      <c r="A83" s="148" t="s">
        <v>531</v>
      </c>
      <c r="B83" s="149">
        <v>520024985</v>
      </c>
    </row>
    <row r="84" spans="1:2">
      <c r="A84" s="148" t="s">
        <v>551</v>
      </c>
      <c r="B84" s="148">
        <v>520030990</v>
      </c>
    </row>
    <row r="85" spans="1:2">
      <c r="A85" s="148" t="s">
        <v>535</v>
      </c>
      <c r="B85" s="149">
        <v>520042615</v>
      </c>
    </row>
    <row r="86" spans="1:2">
      <c r="A86" s="148" t="s">
        <v>548</v>
      </c>
      <c r="B86" s="149">
        <v>520042607</v>
      </c>
    </row>
    <row r="87" spans="1:2">
      <c r="A87" s="148" t="s">
        <v>526</v>
      </c>
      <c r="B87" s="149">
        <v>520019688</v>
      </c>
    </row>
    <row r="88" spans="1:2">
      <c r="A88" s="148" t="s">
        <v>564</v>
      </c>
      <c r="B88" s="149">
        <v>570014928</v>
      </c>
    </row>
    <row r="89" spans="1:2">
      <c r="A89" s="148" t="s">
        <v>543</v>
      </c>
      <c r="B89" s="149">
        <v>510960586</v>
      </c>
    </row>
    <row r="90" spans="1:2">
      <c r="A90" s="148" t="s">
        <v>560</v>
      </c>
      <c r="B90" s="148">
        <v>520042581</v>
      </c>
    </row>
    <row r="91" spans="1:2">
      <c r="A91" s="148" t="s">
        <v>544</v>
      </c>
      <c r="B91" s="149">
        <v>570005959</v>
      </c>
    </row>
    <row r="92" spans="1:2">
      <c r="A92" s="148" t="s">
        <v>540</v>
      </c>
      <c r="B92" s="149">
        <v>570002618</v>
      </c>
    </row>
    <row r="93" spans="1:2">
      <c r="A93" s="148" t="s">
        <v>1201</v>
      </c>
      <c r="B93" s="149">
        <v>511789190</v>
      </c>
    </row>
    <row r="94" spans="1:2">
      <c r="A94" s="148" t="s">
        <v>522</v>
      </c>
      <c r="B94" s="149">
        <v>520022518</v>
      </c>
    </row>
    <row r="95" spans="1:2">
      <c r="A95" s="148" t="s">
        <v>521</v>
      </c>
      <c r="B95" s="149">
        <v>520031659</v>
      </c>
    </row>
    <row r="96" spans="1:2">
      <c r="A96" s="148" t="s">
        <v>525</v>
      </c>
      <c r="B96" s="149">
        <v>570007476</v>
      </c>
    </row>
    <row r="97" spans="1:2">
      <c r="A97" s="148" t="s">
        <v>527</v>
      </c>
      <c r="B97" s="149">
        <v>570009852</v>
      </c>
    </row>
    <row r="98" spans="1:2">
      <c r="A98" s="148" t="s">
        <v>518</v>
      </c>
      <c r="B98" s="149">
        <v>510800402</v>
      </c>
    </row>
    <row r="99" spans="1:2">
      <c r="A99" s="148" t="s">
        <v>552</v>
      </c>
      <c r="B99" s="149">
        <v>510773922</v>
      </c>
    </row>
    <row r="100" spans="1:2">
      <c r="A100" s="148" t="s">
        <v>559</v>
      </c>
      <c r="B100" s="149">
        <v>512008335</v>
      </c>
    </row>
    <row r="101" spans="1:2">
      <c r="A101" s="148" t="s">
        <v>570</v>
      </c>
      <c r="B101" s="149">
        <v>510142789</v>
      </c>
    </row>
    <row r="102" spans="1:2">
      <c r="A102" s="148" t="s">
        <v>547</v>
      </c>
      <c r="B102" s="149">
        <v>520028556</v>
      </c>
    </row>
    <row r="103" spans="1:2">
      <c r="A103" s="148" t="s">
        <v>537</v>
      </c>
      <c r="B103" s="149">
        <v>520030693</v>
      </c>
    </row>
    <row r="104" spans="1:2">
      <c r="A104" s="148" t="s">
        <v>561</v>
      </c>
      <c r="B104" s="149">
        <v>520042573</v>
      </c>
    </row>
    <row r="105" spans="1:2">
      <c r="A105" s="148" t="s">
        <v>565</v>
      </c>
      <c r="B105" s="149">
        <v>511423048</v>
      </c>
    </row>
    <row r="106" spans="1:2">
      <c r="A106" s="148" t="s">
        <v>530</v>
      </c>
      <c r="B106" s="149">
        <v>570011767</v>
      </c>
    </row>
    <row r="107" spans="1:2">
      <c r="A107" s="148" t="s">
        <v>1202</v>
      </c>
      <c r="B107" s="149">
        <v>512065202</v>
      </c>
    </row>
    <row r="108" spans="1:2">
      <c r="A108" s="148" t="s">
        <v>1203</v>
      </c>
      <c r="B108" s="149">
        <v>512711409</v>
      </c>
    </row>
    <row r="109" spans="1:2">
      <c r="A109" s="148" t="s">
        <v>1204</v>
      </c>
      <c r="B109" s="149">
        <v>520005497</v>
      </c>
    </row>
    <row r="110" spans="1:2">
      <c r="A110" s="148" t="s">
        <v>1205</v>
      </c>
      <c r="B110" s="149">
        <v>570024109</v>
      </c>
    </row>
    <row r="111" spans="1:2">
      <c r="A111" s="148" t="s">
        <v>568</v>
      </c>
      <c r="B111" s="149">
        <v>520020447</v>
      </c>
    </row>
    <row r="112" spans="1:2">
      <c r="A112" s="148" t="s">
        <v>566</v>
      </c>
      <c r="B112" s="149">
        <v>520023094</v>
      </c>
    </row>
    <row r="113" spans="1:2">
      <c r="A113" s="148" t="s">
        <v>569</v>
      </c>
      <c r="B113" s="149">
        <v>520028812</v>
      </c>
    </row>
    <row r="114" spans="1:2">
      <c r="A114" s="148" t="s">
        <v>567</v>
      </c>
      <c r="B114" s="149">
        <v>520022963</v>
      </c>
    </row>
    <row r="115" spans="1:2">
      <c r="A115" s="148" t="s">
        <v>545</v>
      </c>
      <c r="B115" s="149">
        <v>520027251</v>
      </c>
    </row>
    <row r="116" spans="1:2">
      <c r="A116" s="148" t="s">
        <v>546</v>
      </c>
      <c r="B116" s="149">
        <v>520028390</v>
      </c>
    </row>
    <row r="117" spans="1:2">
      <c r="A117" s="148" t="s">
        <v>1206</v>
      </c>
      <c r="B117" s="149">
        <v>513026484</v>
      </c>
    </row>
    <row r="118" spans="1:2">
      <c r="A118" s="148" t="s">
        <v>533</v>
      </c>
      <c r="B118" s="149">
        <v>513173393</v>
      </c>
    </row>
    <row r="119" spans="1:2">
      <c r="A119" s="148" t="s">
        <v>541</v>
      </c>
      <c r="B119" s="149">
        <v>513452003</v>
      </c>
    </row>
    <row r="120" spans="1:2">
      <c r="A120" s="148" t="s">
        <v>532</v>
      </c>
      <c r="B120" s="149">
        <v>513611509</v>
      </c>
    </row>
    <row r="121" spans="1:2">
      <c r="A121" s="148" t="s">
        <v>803</v>
      </c>
      <c r="B121" s="149">
        <v>513621110</v>
      </c>
    </row>
    <row r="122" spans="1:2">
      <c r="A122" s="148" t="s">
        <v>529</v>
      </c>
      <c r="B122" s="148">
        <v>512244146</v>
      </c>
    </row>
    <row r="123" spans="1:2">
      <c r="A123" s="148" t="s">
        <v>534</v>
      </c>
      <c r="B123" s="149">
        <v>512237744</v>
      </c>
    </row>
    <row r="124" spans="1:2">
      <c r="A124" s="148" t="s">
        <v>549</v>
      </c>
      <c r="B124" s="149">
        <v>512267592</v>
      </c>
    </row>
    <row r="125" spans="1:2">
      <c r="A125" s="148" t="s">
        <v>1207</v>
      </c>
      <c r="B125" s="149">
        <v>514767490</v>
      </c>
    </row>
    <row r="126" spans="1:2">
      <c r="A126" s="148" t="s">
        <v>804</v>
      </c>
      <c r="B126" s="149">
        <v>514956465</v>
      </c>
    </row>
    <row r="127" spans="1:2">
      <c r="A127" s="148" t="s">
        <v>538</v>
      </c>
      <c r="B127" s="149">
        <v>512245812</v>
      </c>
    </row>
    <row r="128" spans="1:2">
      <c r="A128" s="148" t="s">
        <v>1208</v>
      </c>
      <c r="B128" s="149">
        <v>515447035</v>
      </c>
    </row>
    <row r="129" spans="1:2">
      <c r="A129" s="148" t="s">
        <v>1209</v>
      </c>
      <c r="B129" s="149">
        <v>516463635</v>
      </c>
    </row>
    <row r="130" spans="1:2">
      <c r="A130" s="148" t="s">
        <v>1210</v>
      </c>
      <c r="B130" s="149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F14" sqref="F14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16384" width="9" style="5" hidden="1"/>
  </cols>
  <sheetData>
    <row r="1" spans="1:26" ht="51">
      <c r="A1" s="22" t="s">
        <v>651</v>
      </c>
      <c r="B1" s="22" t="s">
        <v>0</v>
      </c>
      <c r="C1" s="22" t="s">
        <v>724</v>
      </c>
      <c r="D1" s="22" t="s">
        <v>1145</v>
      </c>
      <c r="E1" s="22" t="s">
        <v>29</v>
      </c>
      <c r="F1" s="22" t="s">
        <v>1</v>
      </c>
      <c r="G1" s="22" t="s">
        <v>604</v>
      </c>
      <c r="H1" s="22" t="s">
        <v>605</v>
      </c>
      <c r="I1" s="22" t="s">
        <v>5</v>
      </c>
      <c r="J1" s="22" t="s">
        <v>6</v>
      </c>
      <c r="K1" s="22" t="s">
        <v>8</v>
      </c>
      <c r="L1" s="22" t="s">
        <v>396</v>
      </c>
      <c r="M1" s="22" t="s">
        <v>13</v>
      </c>
      <c r="N1" s="22" t="s">
        <v>421</v>
      </c>
      <c r="O1" s="22" t="s">
        <v>14</v>
      </c>
      <c r="P1" s="22" t="s">
        <v>621</v>
      </c>
      <c r="Q1" s="22" t="s">
        <v>938</v>
      </c>
      <c r="R1" s="22" t="s">
        <v>773</v>
      </c>
      <c r="S1" s="22" t="s">
        <v>11</v>
      </c>
      <c r="T1" s="22" t="s">
        <v>15</v>
      </c>
      <c r="U1" s="22" t="s">
        <v>1153</v>
      </c>
      <c r="V1" s="22" t="s">
        <v>1154</v>
      </c>
      <c r="W1" s="22" t="s">
        <v>26</v>
      </c>
      <c r="X1" s="22" t="s">
        <v>18</v>
      </c>
      <c r="Y1" s="22" t="s">
        <v>19</v>
      </c>
      <c r="Z1" s="22" t="s">
        <v>30</v>
      </c>
    </row>
    <row r="2" spans="1:26">
      <c r="A2" s="162" t="s">
        <v>1213</v>
      </c>
      <c r="B2" s="162">
        <v>378</v>
      </c>
      <c r="C2" s="162" t="s">
        <v>1225</v>
      </c>
      <c r="D2" s="162" t="s">
        <v>1226</v>
      </c>
      <c r="E2" s="162" t="s">
        <v>1227</v>
      </c>
      <c r="F2" s="162" t="s">
        <v>227</v>
      </c>
      <c r="G2" s="162" t="s">
        <v>53</v>
      </c>
      <c r="H2" s="162" t="s">
        <v>53</v>
      </c>
      <c r="I2" s="162" t="s">
        <v>311</v>
      </c>
      <c r="J2" s="162" t="s">
        <v>1228</v>
      </c>
      <c r="K2" s="162" t="s">
        <v>78</v>
      </c>
      <c r="L2" s="5" t="s">
        <v>1217</v>
      </c>
      <c r="M2" s="165">
        <v>0.59699999999999998</v>
      </c>
      <c r="N2" s="5" t="s">
        <v>1229</v>
      </c>
      <c r="O2" s="163">
        <v>0</v>
      </c>
      <c r="P2" s="166">
        <v>4.3479999999999998E-2</v>
      </c>
      <c r="R2" s="165">
        <v>12000000</v>
      </c>
      <c r="S2" s="165">
        <v>1</v>
      </c>
      <c r="T2" s="165">
        <v>97.48</v>
      </c>
      <c r="U2" s="165">
        <v>11697.6</v>
      </c>
      <c r="W2" s="162" t="s">
        <v>17</v>
      </c>
      <c r="X2" s="166">
        <v>1E-3</v>
      </c>
      <c r="Y2" s="166">
        <v>8.7435273970959404E-2</v>
      </c>
      <c r="Z2" s="166">
        <v>1.8244552876698399E-2</v>
      </c>
    </row>
    <row r="3" spans="1:26">
      <c r="A3" s="162" t="s">
        <v>1213</v>
      </c>
      <c r="B3" s="162">
        <v>378</v>
      </c>
      <c r="C3" s="162" t="s">
        <v>1225</v>
      </c>
      <c r="D3" s="162" t="s">
        <v>1230</v>
      </c>
      <c r="E3" s="162" t="s">
        <v>1231</v>
      </c>
      <c r="F3" s="162" t="s">
        <v>227</v>
      </c>
      <c r="G3" s="162" t="s">
        <v>53</v>
      </c>
      <c r="H3" s="162" t="s">
        <v>53</v>
      </c>
      <c r="I3" s="162" t="s">
        <v>311</v>
      </c>
      <c r="J3" s="162" t="s">
        <v>1228</v>
      </c>
      <c r="K3" s="162" t="s">
        <v>78</v>
      </c>
      <c r="L3" s="5" t="s">
        <v>1217</v>
      </c>
      <c r="M3" s="165">
        <v>0.17499999999999999</v>
      </c>
      <c r="N3" s="5" t="s">
        <v>1232</v>
      </c>
      <c r="O3" s="163">
        <v>0</v>
      </c>
      <c r="P3" s="166">
        <v>4.3270000000000003E-2</v>
      </c>
      <c r="R3" s="165">
        <v>4850000</v>
      </c>
      <c r="S3" s="165">
        <v>1</v>
      </c>
      <c r="T3" s="165">
        <v>99.26</v>
      </c>
      <c r="U3" s="165">
        <v>4814.1099999999997</v>
      </c>
      <c r="W3" s="162" t="s">
        <v>17</v>
      </c>
      <c r="X3" s="166">
        <v>1.1E-4</v>
      </c>
      <c r="Y3" s="166">
        <v>3.5983708348407799E-2</v>
      </c>
      <c r="Z3" s="166">
        <v>7.5084875914069897E-3</v>
      </c>
    </row>
    <row r="4" spans="1:26">
      <c r="A4" s="162" t="s">
        <v>1213</v>
      </c>
      <c r="B4" s="162">
        <v>378</v>
      </c>
      <c r="C4" s="162" t="s">
        <v>1233</v>
      </c>
      <c r="D4" s="162" t="s">
        <v>1234</v>
      </c>
      <c r="E4" s="162" t="s">
        <v>1235</v>
      </c>
      <c r="F4" s="162" t="s">
        <v>221</v>
      </c>
      <c r="G4" s="162" t="s">
        <v>53</v>
      </c>
      <c r="H4" s="162" t="s">
        <v>53</v>
      </c>
      <c r="I4" s="162" t="s">
        <v>311</v>
      </c>
      <c r="J4" s="162" t="s">
        <v>1228</v>
      </c>
      <c r="K4" s="162" t="s">
        <v>78</v>
      </c>
      <c r="L4" s="5" t="s">
        <v>1217</v>
      </c>
      <c r="M4" s="165">
        <v>2.89</v>
      </c>
      <c r="N4" s="5" t="s">
        <v>1236</v>
      </c>
      <c r="O4" s="163">
        <v>7.4999999999999997E-3</v>
      </c>
      <c r="P4" s="166">
        <v>1.7010000000000001E-2</v>
      </c>
      <c r="R4" s="165">
        <v>6000000</v>
      </c>
      <c r="S4" s="165">
        <v>1</v>
      </c>
      <c r="T4" s="165">
        <v>111.66</v>
      </c>
      <c r="U4" s="165">
        <v>6699.6</v>
      </c>
      <c r="W4" s="162" t="s">
        <v>17</v>
      </c>
      <c r="X4" s="166">
        <v>2.6899999999999998E-4</v>
      </c>
      <c r="Y4" s="166">
        <v>5.0077055250294003E-2</v>
      </c>
      <c r="Z4" s="166">
        <v>1.04492550995699E-2</v>
      </c>
    </row>
    <row r="5" spans="1:26">
      <c r="A5" s="162" t="s">
        <v>1213</v>
      </c>
      <c r="B5" s="162">
        <v>378</v>
      </c>
      <c r="C5" s="162" t="s">
        <v>1233</v>
      </c>
      <c r="D5" s="162" t="s">
        <v>1237</v>
      </c>
      <c r="E5" s="162" t="s">
        <v>1238</v>
      </c>
      <c r="F5" s="162" t="s">
        <v>221</v>
      </c>
      <c r="G5" s="162" t="s">
        <v>53</v>
      </c>
      <c r="H5" s="162" t="s">
        <v>53</v>
      </c>
      <c r="I5" s="162" t="s">
        <v>311</v>
      </c>
      <c r="J5" s="162" t="s">
        <v>1228</v>
      </c>
      <c r="K5" s="162" t="s">
        <v>78</v>
      </c>
      <c r="L5" s="5" t="s">
        <v>1217</v>
      </c>
      <c r="M5" s="165">
        <v>7.3849999999999998</v>
      </c>
      <c r="N5" s="5" t="s">
        <v>1239</v>
      </c>
      <c r="O5" s="163">
        <v>1E-3</v>
      </c>
      <c r="P5" s="166">
        <v>2.213E-2</v>
      </c>
      <c r="R5" s="165">
        <v>3500000</v>
      </c>
      <c r="S5" s="165">
        <v>1</v>
      </c>
      <c r="T5" s="165">
        <v>97.65</v>
      </c>
      <c r="U5" s="165">
        <v>3417.75</v>
      </c>
      <c r="W5" s="162" t="s">
        <v>17</v>
      </c>
      <c r="X5" s="166">
        <v>1.1400000000000001E-4</v>
      </c>
      <c r="Y5" s="166">
        <v>2.5546428978102002E-2</v>
      </c>
      <c r="Z5" s="166">
        <v>5.3306080387717E-3</v>
      </c>
    </row>
    <row r="6" spans="1:26">
      <c r="A6" s="162" t="s">
        <v>1213</v>
      </c>
      <c r="B6" s="162">
        <v>378</v>
      </c>
      <c r="C6" s="162" t="s">
        <v>1240</v>
      </c>
      <c r="D6" s="162" t="s">
        <v>1241</v>
      </c>
      <c r="E6" s="162" t="s">
        <v>1242</v>
      </c>
      <c r="F6" s="162" t="s">
        <v>223</v>
      </c>
      <c r="G6" s="162" t="s">
        <v>53</v>
      </c>
      <c r="H6" s="162" t="s">
        <v>53</v>
      </c>
      <c r="I6" s="162" t="s">
        <v>311</v>
      </c>
      <c r="J6" s="162" t="s">
        <v>1228</v>
      </c>
      <c r="K6" s="162" t="s">
        <v>78</v>
      </c>
      <c r="L6" s="5" t="s">
        <v>1217</v>
      </c>
      <c r="M6" s="165">
        <v>4.306</v>
      </c>
      <c r="N6" s="5" t="s">
        <v>1243</v>
      </c>
      <c r="O6" s="163">
        <v>3.7499999999999999E-2</v>
      </c>
      <c r="P6" s="166">
        <v>4.6649999999999997E-2</v>
      </c>
      <c r="R6" s="165">
        <v>10150000</v>
      </c>
      <c r="S6" s="165">
        <v>1</v>
      </c>
      <c r="T6" s="165">
        <v>97.49</v>
      </c>
      <c r="U6" s="165">
        <v>9895.2350000000006</v>
      </c>
      <c r="W6" s="162" t="s">
        <v>17</v>
      </c>
      <c r="X6" s="166">
        <v>3.9399999999999998E-4</v>
      </c>
      <c r="Y6" s="166">
        <v>7.3963255986871299E-2</v>
      </c>
      <c r="Z6" s="166">
        <v>1.5433434053554299E-2</v>
      </c>
    </row>
    <row r="7" spans="1:26">
      <c r="A7" s="162" t="s">
        <v>1213</v>
      </c>
      <c r="B7" s="162">
        <v>378</v>
      </c>
      <c r="C7" s="162" t="s">
        <v>1233</v>
      </c>
      <c r="D7" s="162" t="s">
        <v>1244</v>
      </c>
      <c r="E7" s="162" t="s">
        <v>1245</v>
      </c>
      <c r="F7" s="162" t="s">
        <v>221</v>
      </c>
      <c r="G7" s="162" t="s">
        <v>53</v>
      </c>
      <c r="H7" s="162" t="s">
        <v>53</v>
      </c>
      <c r="I7" s="162" t="s">
        <v>311</v>
      </c>
      <c r="J7" s="162" t="s">
        <v>1228</v>
      </c>
      <c r="K7" s="162" t="s">
        <v>78</v>
      </c>
      <c r="L7" s="5" t="s">
        <v>1217</v>
      </c>
      <c r="M7" s="165">
        <v>4.8630000000000004</v>
      </c>
      <c r="N7" s="5" t="s">
        <v>1246</v>
      </c>
      <c r="O7" s="163">
        <v>5.0000000000000001E-3</v>
      </c>
      <c r="P7" s="166">
        <v>1.9820000000000001E-2</v>
      </c>
      <c r="R7" s="165">
        <v>22630000</v>
      </c>
      <c r="S7" s="165">
        <v>1</v>
      </c>
      <c r="T7" s="165">
        <v>105.85</v>
      </c>
      <c r="U7" s="165">
        <v>23953.855</v>
      </c>
      <c r="W7" s="162" t="s">
        <v>17</v>
      </c>
      <c r="X7" s="166">
        <v>9.3999999999999997E-4</v>
      </c>
      <c r="Y7" s="166">
        <v>0.17904628937437</v>
      </c>
      <c r="Z7" s="166">
        <v>3.73604306993114E-2</v>
      </c>
    </row>
    <row r="8" spans="1:26">
      <c r="A8" s="162" t="s">
        <v>1213</v>
      </c>
      <c r="B8" s="162">
        <v>378</v>
      </c>
      <c r="C8" s="162" t="s">
        <v>1233</v>
      </c>
      <c r="D8" s="162" t="s">
        <v>1247</v>
      </c>
      <c r="E8" s="162" t="s">
        <v>1248</v>
      </c>
      <c r="F8" s="162" t="s">
        <v>221</v>
      </c>
      <c r="G8" s="162" t="s">
        <v>53</v>
      </c>
      <c r="H8" s="162" t="s">
        <v>53</v>
      </c>
      <c r="I8" s="162" t="s">
        <v>311</v>
      </c>
      <c r="J8" s="162" t="s">
        <v>1228</v>
      </c>
      <c r="K8" s="162" t="s">
        <v>78</v>
      </c>
      <c r="L8" s="5" t="s">
        <v>1217</v>
      </c>
      <c r="M8" s="165">
        <v>2.0760000000000001</v>
      </c>
      <c r="N8" s="5" t="s">
        <v>1249</v>
      </c>
      <c r="O8" s="163">
        <v>1E-3</v>
      </c>
      <c r="P8" s="166">
        <v>1.618E-2</v>
      </c>
      <c r="R8" s="165">
        <v>6420000</v>
      </c>
      <c r="S8" s="165">
        <v>1</v>
      </c>
      <c r="T8" s="165">
        <v>110.2</v>
      </c>
      <c r="U8" s="165">
        <v>7074.84</v>
      </c>
      <c r="W8" s="162" t="s">
        <v>17</v>
      </c>
      <c r="X8" s="166">
        <v>3.1799999999999998E-4</v>
      </c>
      <c r="Y8" s="166">
        <v>5.2881836761446997E-2</v>
      </c>
      <c r="Z8" s="166">
        <v>1.1034510709391701E-2</v>
      </c>
    </row>
    <row r="9" spans="1:26">
      <c r="A9" s="162" t="s">
        <v>1213</v>
      </c>
      <c r="B9" s="162">
        <v>378</v>
      </c>
      <c r="C9" s="162" t="s">
        <v>1233</v>
      </c>
      <c r="D9" s="162" t="s">
        <v>1250</v>
      </c>
      <c r="E9" s="162" t="s">
        <v>1251</v>
      </c>
      <c r="F9" s="162" t="s">
        <v>221</v>
      </c>
      <c r="G9" s="162" t="s">
        <v>53</v>
      </c>
      <c r="H9" s="162" t="s">
        <v>53</v>
      </c>
      <c r="I9" s="162" t="s">
        <v>311</v>
      </c>
      <c r="J9" s="162" t="s">
        <v>1228</v>
      </c>
      <c r="K9" s="162" t="s">
        <v>78</v>
      </c>
      <c r="L9" s="5" t="s">
        <v>1217</v>
      </c>
      <c r="M9" s="165">
        <v>4.2240000000000002</v>
      </c>
      <c r="N9" s="5" t="s">
        <v>1252</v>
      </c>
      <c r="O9" s="163">
        <v>1.0999999999999999E-2</v>
      </c>
      <c r="P9" s="166">
        <v>1.9290000000000002E-2</v>
      </c>
      <c r="R9" s="165">
        <v>33340000</v>
      </c>
      <c r="S9" s="165">
        <v>1</v>
      </c>
      <c r="T9" s="165">
        <v>99.98</v>
      </c>
      <c r="U9" s="165">
        <v>33333.332000000002</v>
      </c>
      <c r="W9" s="162" t="s">
        <v>17</v>
      </c>
      <c r="X9" s="166">
        <v>2.1210000000000001E-3</v>
      </c>
      <c r="Y9" s="166">
        <v>0.24915444328622499</v>
      </c>
      <c r="Z9" s="166">
        <v>5.1989445546996103E-2</v>
      </c>
    </row>
    <row r="10" spans="1:26">
      <c r="A10" s="162" t="s">
        <v>1213</v>
      </c>
      <c r="B10" s="162">
        <v>378</v>
      </c>
      <c r="C10" s="162" t="s">
        <v>1240</v>
      </c>
      <c r="D10" s="162" t="s">
        <v>1253</v>
      </c>
      <c r="E10" s="162" t="s">
        <v>1254</v>
      </c>
      <c r="F10" s="162" t="s">
        <v>223</v>
      </c>
      <c r="G10" s="162" t="s">
        <v>53</v>
      </c>
      <c r="H10" s="162" t="s">
        <v>53</v>
      </c>
      <c r="I10" s="162" t="s">
        <v>311</v>
      </c>
      <c r="J10" s="162" t="s">
        <v>1228</v>
      </c>
      <c r="K10" s="162" t="s">
        <v>78</v>
      </c>
      <c r="L10" s="5" t="s">
        <v>1217</v>
      </c>
      <c r="M10" s="165">
        <v>5.5810000000000004</v>
      </c>
      <c r="N10" s="5" t="s">
        <v>1255</v>
      </c>
      <c r="O10" s="163">
        <v>0.01</v>
      </c>
      <c r="P10" s="166">
        <v>4.777E-2</v>
      </c>
      <c r="R10" s="165">
        <v>36000000</v>
      </c>
      <c r="S10" s="165">
        <v>1</v>
      </c>
      <c r="T10" s="165">
        <v>81.73</v>
      </c>
      <c r="U10" s="165">
        <v>29422.799999999999</v>
      </c>
      <c r="W10" s="162" t="s">
        <v>17</v>
      </c>
      <c r="X10" s="166">
        <v>9.5299999999999996E-4</v>
      </c>
      <c r="Y10" s="166">
        <v>0.21992464941464401</v>
      </c>
      <c r="Z10" s="166">
        <v>4.5890253588814899E-2</v>
      </c>
    </row>
    <row r="11" spans="1:26">
      <c r="A11" s="162" t="s">
        <v>1213</v>
      </c>
      <c r="B11" s="162">
        <v>378</v>
      </c>
      <c r="C11" s="162" t="s">
        <v>1240</v>
      </c>
      <c r="D11" s="162" t="s">
        <v>1256</v>
      </c>
      <c r="E11" s="162" t="s">
        <v>1257</v>
      </c>
      <c r="F11" s="162" t="s">
        <v>223</v>
      </c>
      <c r="G11" s="162" t="s">
        <v>53</v>
      </c>
      <c r="H11" s="162" t="s">
        <v>53</v>
      </c>
      <c r="I11" s="162" t="s">
        <v>311</v>
      </c>
      <c r="J11" s="162" t="s">
        <v>1228</v>
      </c>
      <c r="K11" s="162" t="s">
        <v>78</v>
      </c>
      <c r="L11" s="5" t="s">
        <v>1217</v>
      </c>
      <c r="M11" s="165">
        <v>7.4189999999999996</v>
      </c>
      <c r="N11" s="5" t="s">
        <v>1258</v>
      </c>
      <c r="O11" s="163">
        <v>1.2999999999999999E-2</v>
      </c>
      <c r="P11" s="166">
        <v>4.9180000000000001E-2</v>
      </c>
      <c r="R11" s="165">
        <v>4500000</v>
      </c>
      <c r="S11" s="165">
        <v>1</v>
      </c>
      <c r="T11" s="165">
        <v>77.260000000000005</v>
      </c>
      <c r="U11" s="165">
        <v>3476.7</v>
      </c>
      <c r="W11" s="162" t="s">
        <v>17</v>
      </c>
      <c r="X11" s="166">
        <v>1.4999999999999999E-4</v>
      </c>
      <c r="Y11" s="166">
        <v>2.5987058628678901E-2</v>
      </c>
      <c r="Z11" s="166">
        <v>5.4225513768993002E-3</v>
      </c>
    </row>
    <row r="12" spans="1:26">
      <c r="A12" s="162" t="s">
        <v>1213</v>
      </c>
      <c r="B12" s="162">
        <v>1433</v>
      </c>
      <c r="C12" s="162" t="s">
        <v>1225</v>
      </c>
      <c r="D12" s="162" t="s">
        <v>1259</v>
      </c>
      <c r="E12" s="162" t="s">
        <v>1260</v>
      </c>
      <c r="F12" s="162" t="s">
        <v>227</v>
      </c>
      <c r="G12" s="162" t="s">
        <v>53</v>
      </c>
      <c r="H12" s="162" t="s">
        <v>53</v>
      </c>
      <c r="I12" s="162" t="s">
        <v>1261</v>
      </c>
      <c r="J12" s="162" t="s">
        <v>1228</v>
      </c>
      <c r="K12" s="162" t="s">
        <v>78</v>
      </c>
      <c r="L12" s="5" t="s">
        <v>1217</v>
      </c>
      <c r="M12" s="165">
        <v>0.67400000000000004</v>
      </c>
      <c r="N12" s="5" t="s">
        <v>1262</v>
      </c>
      <c r="O12" s="163">
        <v>0</v>
      </c>
      <c r="P12" s="166">
        <v>4.3360000000000003E-2</v>
      </c>
      <c r="R12" s="165">
        <v>130000</v>
      </c>
      <c r="S12" s="165">
        <v>1</v>
      </c>
      <c r="T12" s="165">
        <v>97.17</v>
      </c>
      <c r="U12" s="165">
        <v>126.321</v>
      </c>
      <c r="W12" s="162" t="s">
        <v>17</v>
      </c>
      <c r="X12" s="166">
        <v>1.1E-5</v>
      </c>
      <c r="Y12" s="166">
        <v>3.0660743932275001E-2</v>
      </c>
      <c r="Z12" s="166">
        <v>1.4759946217348101E-2</v>
      </c>
    </row>
    <row r="13" spans="1:26">
      <c r="A13" s="162" t="s">
        <v>1213</v>
      </c>
      <c r="B13" s="162">
        <v>1433</v>
      </c>
      <c r="C13" s="162" t="s">
        <v>1225</v>
      </c>
      <c r="D13" s="162" t="s">
        <v>1226</v>
      </c>
      <c r="E13" s="162" t="s">
        <v>1227</v>
      </c>
      <c r="F13" s="162" t="s">
        <v>227</v>
      </c>
      <c r="G13" s="162" t="s">
        <v>53</v>
      </c>
      <c r="H13" s="162" t="s">
        <v>53</v>
      </c>
      <c r="I13" s="162" t="s">
        <v>311</v>
      </c>
      <c r="J13" s="162" t="s">
        <v>1228</v>
      </c>
      <c r="K13" s="162" t="s">
        <v>78</v>
      </c>
      <c r="L13" s="5" t="s">
        <v>1217</v>
      </c>
      <c r="M13" s="165">
        <v>0.59699999999999998</v>
      </c>
      <c r="N13" s="5" t="s">
        <v>1229</v>
      </c>
      <c r="O13" s="163">
        <v>0</v>
      </c>
      <c r="P13" s="166">
        <v>4.3479999999999998E-2</v>
      </c>
      <c r="R13" s="165">
        <v>350000</v>
      </c>
      <c r="S13" s="165">
        <v>1</v>
      </c>
      <c r="T13" s="165">
        <v>97.48</v>
      </c>
      <c r="U13" s="165">
        <v>341.18</v>
      </c>
      <c r="W13" s="162" t="s">
        <v>17</v>
      </c>
      <c r="X13" s="166">
        <v>2.9E-5</v>
      </c>
      <c r="Y13" s="166">
        <v>8.2811508892532498E-2</v>
      </c>
      <c r="Z13" s="166">
        <v>3.98650932975105E-2</v>
      </c>
    </row>
    <row r="14" spans="1:26">
      <c r="A14" s="162" t="s">
        <v>1213</v>
      </c>
      <c r="B14" s="162">
        <v>1433</v>
      </c>
      <c r="C14" s="162" t="s">
        <v>1233</v>
      </c>
      <c r="D14" s="162" t="s">
        <v>1234</v>
      </c>
      <c r="E14" s="162" t="s">
        <v>1235</v>
      </c>
      <c r="F14" s="162" t="s">
        <v>221</v>
      </c>
      <c r="G14" s="162" t="s">
        <v>53</v>
      </c>
      <c r="H14" s="162" t="s">
        <v>53</v>
      </c>
      <c r="I14" s="162" t="s">
        <v>311</v>
      </c>
      <c r="J14" s="162" t="s">
        <v>1228</v>
      </c>
      <c r="K14" s="162" t="s">
        <v>78</v>
      </c>
      <c r="L14" s="5" t="s">
        <v>1217</v>
      </c>
      <c r="M14" s="165">
        <v>2.89</v>
      </c>
      <c r="N14" s="5" t="s">
        <v>1236</v>
      </c>
      <c r="O14" s="163">
        <v>7.4999999999999997E-3</v>
      </c>
      <c r="P14" s="166">
        <v>1.7010000000000001E-2</v>
      </c>
      <c r="R14" s="165">
        <v>330000</v>
      </c>
      <c r="S14" s="165">
        <v>1</v>
      </c>
      <c r="T14" s="165">
        <v>111.66</v>
      </c>
      <c r="U14" s="165">
        <v>368.47800000000001</v>
      </c>
      <c r="W14" s="162" t="s">
        <v>17</v>
      </c>
      <c r="X14" s="166">
        <v>1.5E-5</v>
      </c>
      <c r="Y14" s="166">
        <v>8.9437303399093102E-2</v>
      </c>
      <c r="Z14" s="166">
        <v>4.3054721402427103E-2</v>
      </c>
    </row>
    <row r="15" spans="1:26">
      <c r="A15" s="162" t="s">
        <v>1213</v>
      </c>
      <c r="B15" s="162">
        <v>1433</v>
      </c>
      <c r="C15" s="162" t="s">
        <v>1233</v>
      </c>
      <c r="D15" s="162" t="s">
        <v>1263</v>
      </c>
      <c r="E15" s="162" t="s">
        <v>1264</v>
      </c>
      <c r="F15" s="162" t="s">
        <v>221</v>
      </c>
      <c r="G15" s="162" t="s">
        <v>53</v>
      </c>
      <c r="H15" s="162" t="s">
        <v>53</v>
      </c>
      <c r="I15" s="162" t="s">
        <v>311</v>
      </c>
      <c r="J15" s="162" t="s">
        <v>1228</v>
      </c>
      <c r="K15" s="162" t="s">
        <v>78</v>
      </c>
      <c r="L15" s="5" t="s">
        <v>1217</v>
      </c>
      <c r="M15" s="165">
        <v>1.3240000000000001</v>
      </c>
      <c r="N15" s="5" t="s">
        <v>1265</v>
      </c>
      <c r="O15" s="163">
        <v>7.4999999999999997E-3</v>
      </c>
      <c r="P15" s="166">
        <v>1.508E-2</v>
      </c>
      <c r="R15" s="165">
        <v>150650</v>
      </c>
      <c r="S15" s="165">
        <v>1</v>
      </c>
      <c r="T15" s="165">
        <v>113.49</v>
      </c>
      <c r="U15" s="165">
        <v>170.97300000000001</v>
      </c>
      <c r="W15" s="162" t="s">
        <v>17</v>
      </c>
      <c r="X15" s="166">
        <v>6.9999999999999999E-6</v>
      </c>
      <c r="Y15" s="166">
        <v>4.1498640085168098E-2</v>
      </c>
      <c r="Z15" s="166">
        <v>1.9977261383583099E-2</v>
      </c>
    </row>
    <row r="16" spans="1:26">
      <c r="A16" s="162" t="s">
        <v>1213</v>
      </c>
      <c r="B16" s="162">
        <v>1433</v>
      </c>
      <c r="C16" s="162" t="s">
        <v>1233</v>
      </c>
      <c r="D16" s="162" t="s">
        <v>1237</v>
      </c>
      <c r="E16" s="162" t="s">
        <v>1238</v>
      </c>
      <c r="F16" s="162" t="s">
        <v>221</v>
      </c>
      <c r="G16" s="162" t="s">
        <v>53</v>
      </c>
      <c r="H16" s="162" t="s">
        <v>53</v>
      </c>
      <c r="I16" s="162" t="s">
        <v>311</v>
      </c>
      <c r="J16" s="162" t="s">
        <v>1228</v>
      </c>
      <c r="K16" s="162" t="s">
        <v>78</v>
      </c>
      <c r="L16" s="5" t="s">
        <v>1217</v>
      </c>
      <c r="M16" s="165">
        <v>7.3849999999999998</v>
      </c>
      <c r="N16" s="5" t="s">
        <v>1239</v>
      </c>
      <c r="O16" s="163">
        <v>1E-3</v>
      </c>
      <c r="P16" s="166">
        <v>2.213E-2</v>
      </c>
      <c r="R16" s="165">
        <v>216910</v>
      </c>
      <c r="S16" s="165">
        <v>1</v>
      </c>
      <c r="T16" s="165">
        <v>97.65</v>
      </c>
      <c r="U16" s="165">
        <v>211.81299999999999</v>
      </c>
      <c r="W16" s="162" t="s">
        <v>17</v>
      </c>
      <c r="X16" s="166">
        <v>6.9999999999999999E-6</v>
      </c>
      <c r="Y16" s="166">
        <v>5.1411343720684302E-2</v>
      </c>
      <c r="Z16" s="166">
        <v>2.4749192973107102E-2</v>
      </c>
    </row>
    <row r="17" spans="1:26">
      <c r="A17" s="162" t="s">
        <v>1213</v>
      </c>
      <c r="B17" s="162">
        <v>1433</v>
      </c>
      <c r="C17" s="162" t="s">
        <v>1240</v>
      </c>
      <c r="D17" s="162" t="s">
        <v>1266</v>
      </c>
      <c r="E17" s="162" t="s">
        <v>1267</v>
      </c>
      <c r="F17" s="162" t="s">
        <v>223</v>
      </c>
      <c r="G17" s="162" t="s">
        <v>53</v>
      </c>
      <c r="H17" s="162" t="s">
        <v>53</v>
      </c>
      <c r="I17" s="162" t="s">
        <v>311</v>
      </c>
      <c r="J17" s="162" t="s">
        <v>1228</v>
      </c>
      <c r="K17" s="162" t="s">
        <v>78</v>
      </c>
      <c r="L17" s="5" t="s">
        <v>1217</v>
      </c>
      <c r="M17" s="165">
        <v>4.0140000000000002</v>
      </c>
      <c r="N17" s="5" t="s">
        <v>1268</v>
      </c>
      <c r="O17" s="163">
        <v>2.2499999999999999E-2</v>
      </c>
      <c r="P17" s="166">
        <v>4.6309999999999997E-2</v>
      </c>
      <c r="R17" s="165">
        <v>260000</v>
      </c>
      <c r="S17" s="165">
        <v>1</v>
      </c>
      <c r="T17" s="165">
        <v>92.73</v>
      </c>
      <c r="U17" s="165">
        <v>241.09800000000001</v>
      </c>
      <c r="W17" s="162" t="s">
        <v>17</v>
      </c>
      <c r="X17" s="166">
        <v>9.0000000000000002E-6</v>
      </c>
      <c r="Y17" s="166">
        <v>5.8519518057834001E-2</v>
      </c>
      <c r="Z17" s="166">
        <v>2.8171036590196302E-2</v>
      </c>
    </row>
    <row r="18" spans="1:26">
      <c r="A18" s="162" t="s">
        <v>1213</v>
      </c>
      <c r="B18" s="162">
        <v>1433</v>
      </c>
      <c r="C18" s="162" t="s">
        <v>1240</v>
      </c>
      <c r="D18" s="162" t="s">
        <v>1241</v>
      </c>
      <c r="E18" s="162" t="s">
        <v>1242</v>
      </c>
      <c r="F18" s="162" t="s">
        <v>223</v>
      </c>
      <c r="G18" s="162" t="s">
        <v>53</v>
      </c>
      <c r="H18" s="162" t="s">
        <v>53</v>
      </c>
      <c r="I18" s="162" t="s">
        <v>311</v>
      </c>
      <c r="J18" s="162" t="s">
        <v>1228</v>
      </c>
      <c r="K18" s="162" t="s">
        <v>78</v>
      </c>
      <c r="L18" s="5" t="s">
        <v>1217</v>
      </c>
      <c r="M18" s="165">
        <v>4.306</v>
      </c>
      <c r="N18" s="5" t="s">
        <v>1243</v>
      </c>
      <c r="O18" s="163">
        <v>3.7499999999999999E-2</v>
      </c>
      <c r="P18" s="166">
        <v>4.6649999999999997E-2</v>
      </c>
      <c r="R18" s="165">
        <v>240000</v>
      </c>
      <c r="S18" s="165">
        <v>1</v>
      </c>
      <c r="T18" s="165">
        <v>97.49</v>
      </c>
      <c r="U18" s="165">
        <v>233.976</v>
      </c>
      <c r="W18" s="162" t="s">
        <v>17</v>
      </c>
      <c r="X18" s="166">
        <v>9.0000000000000002E-6</v>
      </c>
      <c r="Y18" s="166">
        <v>5.6790859970218599E-2</v>
      </c>
      <c r="Z18" s="166">
        <v>2.73388682495408E-2</v>
      </c>
    </row>
    <row r="19" spans="1:26">
      <c r="A19" s="162" t="s">
        <v>1213</v>
      </c>
      <c r="B19" s="162">
        <v>1433</v>
      </c>
      <c r="C19" s="162" t="s">
        <v>1233</v>
      </c>
      <c r="D19" s="162" t="s">
        <v>1244</v>
      </c>
      <c r="E19" s="162" t="s">
        <v>1245</v>
      </c>
      <c r="F19" s="162" t="s">
        <v>221</v>
      </c>
      <c r="G19" s="162" t="s">
        <v>53</v>
      </c>
      <c r="H19" s="162" t="s">
        <v>53</v>
      </c>
      <c r="I19" s="162" t="s">
        <v>311</v>
      </c>
      <c r="J19" s="162" t="s">
        <v>1228</v>
      </c>
      <c r="K19" s="162" t="s">
        <v>78</v>
      </c>
      <c r="L19" s="5" t="s">
        <v>1217</v>
      </c>
      <c r="M19" s="165">
        <v>4.8630000000000004</v>
      </c>
      <c r="N19" s="5" t="s">
        <v>1246</v>
      </c>
      <c r="O19" s="163">
        <v>5.0000000000000001E-3</v>
      </c>
      <c r="P19" s="166">
        <v>1.9820000000000001E-2</v>
      </c>
      <c r="R19" s="165">
        <v>381000</v>
      </c>
      <c r="S19" s="165">
        <v>1</v>
      </c>
      <c r="T19" s="165">
        <v>105.85</v>
      </c>
      <c r="U19" s="165">
        <v>403.28800000000001</v>
      </c>
      <c r="W19" s="162" t="s">
        <v>17</v>
      </c>
      <c r="X19" s="166">
        <v>1.5999999999999999E-5</v>
      </c>
      <c r="Y19" s="166">
        <v>9.78865384958265E-2</v>
      </c>
      <c r="Z19" s="166">
        <v>4.7122145724582502E-2</v>
      </c>
    </row>
    <row r="20" spans="1:26">
      <c r="A20" s="5" t="s">
        <v>1213</v>
      </c>
      <c r="B20" s="5">
        <v>1433</v>
      </c>
      <c r="C20" s="5" t="s">
        <v>1233</v>
      </c>
      <c r="D20" s="5" t="s">
        <v>1247</v>
      </c>
      <c r="E20" s="5" t="s">
        <v>1248</v>
      </c>
      <c r="F20" s="162" t="s">
        <v>221</v>
      </c>
      <c r="G20" s="162" t="s">
        <v>53</v>
      </c>
      <c r="H20" s="162" t="s">
        <v>53</v>
      </c>
      <c r="I20" s="162" t="s">
        <v>311</v>
      </c>
      <c r="J20" s="5" t="s">
        <v>1228</v>
      </c>
      <c r="K20" s="162" t="s">
        <v>78</v>
      </c>
      <c r="L20" s="5" t="s">
        <v>1217</v>
      </c>
      <c r="M20" s="165">
        <v>2.0760000000000001</v>
      </c>
      <c r="N20" s="5" t="s">
        <v>1249</v>
      </c>
      <c r="O20" s="163">
        <v>1E-3</v>
      </c>
      <c r="P20" s="166">
        <v>1.618E-2</v>
      </c>
      <c r="R20" s="165">
        <v>300000</v>
      </c>
      <c r="S20" s="165">
        <v>1</v>
      </c>
      <c r="T20" s="165">
        <v>110.2</v>
      </c>
      <c r="U20" s="165">
        <v>330.6</v>
      </c>
      <c r="W20" s="162" t="s">
        <v>17</v>
      </c>
      <c r="X20" s="166">
        <v>1.5E-5</v>
      </c>
      <c r="Y20" s="166">
        <v>8.0243522011463897E-2</v>
      </c>
      <c r="Z20" s="166">
        <v>3.8628875796227702E-2</v>
      </c>
    </row>
    <row r="21" spans="1:26">
      <c r="A21" s="5" t="s">
        <v>1213</v>
      </c>
      <c r="B21" s="5">
        <v>1433</v>
      </c>
      <c r="C21" s="5" t="s">
        <v>1233</v>
      </c>
      <c r="D21" s="5" t="s">
        <v>1250</v>
      </c>
      <c r="E21" s="5" t="s">
        <v>1251</v>
      </c>
      <c r="F21" s="5" t="s">
        <v>221</v>
      </c>
      <c r="G21" s="5" t="s">
        <v>53</v>
      </c>
      <c r="H21" s="5" t="s">
        <v>53</v>
      </c>
      <c r="I21" s="5" t="s">
        <v>311</v>
      </c>
      <c r="J21" s="5" t="s">
        <v>1228</v>
      </c>
      <c r="K21" s="5" t="s">
        <v>78</v>
      </c>
      <c r="L21" s="162" t="s">
        <v>1217</v>
      </c>
      <c r="M21" s="165">
        <v>4.2240000000000002</v>
      </c>
      <c r="N21" s="5" t="s">
        <v>1252</v>
      </c>
      <c r="O21" s="167">
        <v>1.0999999999999999E-2</v>
      </c>
      <c r="P21" s="166">
        <v>1.9290000000000002E-2</v>
      </c>
      <c r="R21" s="165">
        <v>918465</v>
      </c>
      <c r="S21" s="165">
        <v>1</v>
      </c>
      <c r="T21" s="165">
        <v>99.98</v>
      </c>
      <c r="U21" s="165">
        <v>918.28099999999995</v>
      </c>
      <c r="W21" s="5" t="s">
        <v>17</v>
      </c>
      <c r="X21" s="166">
        <v>5.8E-5</v>
      </c>
      <c r="Y21" s="166">
        <v>0.22288604437680101</v>
      </c>
      <c r="Z21" s="166">
        <v>0.10729635376316</v>
      </c>
    </row>
    <row r="22" spans="1:26">
      <c r="A22" s="5" t="s">
        <v>1213</v>
      </c>
      <c r="B22" s="5">
        <v>1433</v>
      </c>
      <c r="C22" s="5" t="s">
        <v>1240</v>
      </c>
      <c r="D22" s="5" t="s">
        <v>1253</v>
      </c>
      <c r="E22" s="5" t="s">
        <v>1254</v>
      </c>
      <c r="F22" s="5" t="s">
        <v>223</v>
      </c>
      <c r="G22" s="5" t="s">
        <v>53</v>
      </c>
      <c r="H22" s="5" t="s">
        <v>53</v>
      </c>
      <c r="I22" s="5" t="s">
        <v>311</v>
      </c>
      <c r="J22" s="5" t="s">
        <v>1228</v>
      </c>
      <c r="K22" s="5" t="s">
        <v>78</v>
      </c>
      <c r="L22" s="162" t="s">
        <v>1217</v>
      </c>
      <c r="M22" s="165">
        <v>5.5810000000000004</v>
      </c>
      <c r="N22" s="5" t="s">
        <v>1255</v>
      </c>
      <c r="O22" s="167">
        <v>0.01</v>
      </c>
      <c r="P22" s="166">
        <v>4.777E-2</v>
      </c>
      <c r="R22" s="165">
        <v>661950</v>
      </c>
      <c r="S22" s="165">
        <v>1</v>
      </c>
      <c r="T22" s="165">
        <v>81.73</v>
      </c>
      <c r="U22" s="165">
        <v>541.01199999999994</v>
      </c>
      <c r="W22" s="5" t="s">
        <v>17</v>
      </c>
      <c r="X22" s="166">
        <v>1.8E-5</v>
      </c>
      <c r="Y22" s="166">
        <v>0.131314842909657</v>
      </c>
      <c r="Z22" s="166">
        <v>6.3214383289826606E-2</v>
      </c>
    </row>
    <row r="23" spans="1:26">
      <c r="A23" s="5" t="s">
        <v>1213</v>
      </c>
      <c r="B23" s="5">
        <v>1433</v>
      </c>
      <c r="C23" s="5" t="s">
        <v>1240</v>
      </c>
      <c r="D23" s="5" t="s">
        <v>1256</v>
      </c>
      <c r="E23" s="5" t="s">
        <v>1257</v>
      </c>
      <c r="F23" s="5" t="s">
        <v>223</v>
      </c>
      <c r="G23" s="5" t="s">
        <v>53</v>
      </c>
      <c r="H23" s="5" t="s">
        <v>53</v>
      </c>
      <c r="I23" s="5" t="s">
        <v>311</v>
      </c>
      <c r="J23" s="5" t="s">
        <v>1228</v>
      </c>
      <c r="K23" s="5" t="s">
        <v>78</v>
      </c>
      <c r="L23" s="162" t="s">
        <v>1217</v>
      </c>
      <c r="M23" s="165">
        <v>7.4189999999999996</v>
      </c>
      <c r="N23" s="5" t="s">
        <v>1258</v>
      </c>
      <c r="O23" s="167">
        <v>1.2999999999999999E-2</v>
      </c>
      <c r="P23" s="166">
        <v>4.9180000000000001E-2</v>
      </c>
      <c r="R23" s="165">
        <v>301500</v>
      </c>
      <c r="S23" s="165">
        <v>1</v>
      </c>
      <c r="T23" s="165">
        <v>77.260000000000005</v>
      </c>
      <c r="U23" s="165">
        <v>232.93899999999999</v>
      </c>
      <c r="W23" s="5" t="s">
        <v>17</v>
      </c>
      <c r="X23" s="166">
        <v>1.0000000000000001E-5</v>
      </c>
      <c r="Y23" s="166">
        <v>5.6539134148445802E-2</v>
      </c>
      <c r="Z23" s="166">
        <v>2.72176885547789E-2</v>
      </c>
    </row>
    <row r="24" spans="1:26">
      <c r="L24" s="21"/>
    </row>
    <row r="25" spans="1:26">
      <c r="L25" s="21"/>
    </row>
    <row r="26" spans="1:26">
      <c r="L26" s="21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6E4932E8-9446-463B-BF2A-4AE1C4380A29}">
      <formula1>israel_abroad</formula1>
    </dataValidation>
    <dataValidation type="list" allowBlank="1" showInputMessage="1" showErrorMessage="1" sqref="I2:I20" xr:uid="{2D00655D-F48F-476A-827A-D8EF4008E81E}">
      <formula1>Stock_Exchange_Gov_Bonds</formula1>
    </dataValidation>
    <dataValidation type="list" allowBlank="1" showInputMessage="1" showErrorMessage="1" sqref="K2:K20" xr:uid="{11D685A8-5F5C-4A86-87B3-BF5160441017}">
      <formula1>Rating_Agency</formula1>
    </dataValidation>
    <dataValidation type="list" allowBlank="1" showInputMessage="1" showErrorMessage="1" sqref="W2:W20" xr:uid="{D5B02E98-86EE-4799-865C-11C76CB02B3D}">
      <formula1>In_the_books</formula1>
    </dataValidation>
    <dataValidation type="list" allowBlank="1" showInputMessage="1" showErrorMessage="1" sqref="H2:H20" xr:uid="{21C21356-DFDC-4226-AC5B-473CEC893139}">
      <formula1>Country_list</formula1>
    </dataValidation>
  </dataValidation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16384" width="11.625" style="5" hidden="1"/>
  </cols>
  <sheetData>
    <row r="1" spans="1:36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9</v>
      </c>
      <c r="N1" s="22" t="s">
        <v>606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309</v>
      </c>
      <c r="U1" s="22" t="s">
        <v>421</v>
      </c>
      <c r="V1" s="22" t="s">
        <v>14</v>
      </c>
      <c r="W1" s="22" t="s">
        <v>621</v>
      </c>
      <c r="X1" s="22" t="s">
        <v>925</v>
      </c>
      <c r="Y1" s="22" t="s">
        <v>669</v>
      </c>
      <c r="Z1" s="22" t="s">
        <v>773</v>
      </c>
      <c r="AA1" s="22" t="s">
        <v>11</v>
      </c>
      <c r="AB1" s="22" t="s">
        <v>15</v>
      </c>
      <c r="AC1" s="22" t="s">
        <v>938</v>
      </c>
      <c r="AD1" s="22" t="s">
        <v>1153</v>
      </c>
      <c r="AE1" s="22" t="s">
        <v>1154</v>
      </c>
      <c r="AF1" s="22" t="s">
        <v>788</v>
      </c>
      <c r="AG1" s="22" t="s">
        <v>26</v>
      </c>
      <c r="AH1" s="22" t="s">
        <v>18</v>
      </c>
      <c r="AI1" s="22" t="s">
        <v>19</v>
      </c>
      <c r="AJ1" s="22" t="s">
        <v>30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/>
      <c r="P2" s="21"/>
      <c r="Q2" s="21"/>
      <c r="R2" s="21"/>
      <c r="S2" s="21"/>
      <c r="T2" s="23"/>
      <c r="U2" s="21"/>
      <c r="V2" s="21"/>
      <c r="X2" s="21"/>
      <c r="Y2" s="32"/>
      <c r="Z2" s="21"/>
      <c r="AA2" s="21"/>
      <c r="AB2" s="21"/>
      <c r="AC2" s="21"/>
      <c r="AD2" s="21"/>
      <c r="AE2" s="21"/>
      <c r="AF2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G7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  <c r="AB8"/>
      <c r="AC8"/>
      <c r="AG8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O20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1000000}">
      <formula1>israel_abroad</formula1>
    </dataValidation>
    <dataValidation type="list" allowBlank="1" showInputMessage="1" showErrorMessage="1" sqref="N2:N1048576" xr:uid="{00000000-0002-0000-0400-000002000000}">
      <formula1>Holding_interest</formula1>
    </dataValidation>
    <dataValidation type="list" allowBlank="1" showInputMessage="1" showErrorMessage="1" sqref="P2:P20" xr:uid="{00000000-0002-0000-0400-000003000000}">
      <formula1>Rating_Agency</formula1>
    </dataValidation>
    <dataValidation type="list" allowBlank="1" showInputMessage="1" showErrorMessage="1" sqref="Q2:Q20" xr:uid="{00000000-0002-0000-0400-000004000000}">
      <formula1>What_is_rated</formula1>
    </dataValidation>
    <dataValidation type="list" allowBlank="1" showInputMessage="1" showErrorMessage="1" sqref="AG9:AG20 AG2:AG6" xr:uid="{00000000-0002-0000-0400-000005000000}">
      <formula1>In_the_books</formula1>
    </dataValidation>
    <dataValidation type="list" allowBlank="1" showInputMessage="1" showErrorMessage="1" sqref="K2:K20" xr:uid="{00000000-0002-0000-0400-000006000000}">
      <formula1>Country_list</formula1>
    </dataValidation>
    <dataValidation type="list" allowBlank="1" showInputMessage="1" showErrorMessage="1" sqref="T2:T20" xr:uid="{00000000-0002-0000-0400-000007000000}">
      <formula1>Underlying_Interest_Rates</formula1>
    </dataValidation>
    <dataValidation type="list" allowBlank="1" showInputMessage="1" showErrorMessage="1" sqref="Y2:Y20" xr:uid="{00000000-0002-0000-0400-000008000000}">
      <formula1>Yes_No_Bad_Debt</formula1>
    </dataValidation>
    <dataValidation type="list" allowBlank="1" showInputMessage="1" showErrorMessage="1" sqref="X2:X20" xr:uid="{00000000-0002-0000-0400-000009000000}">
      <formula1>Subordination_Risk</formula1>
    </dataValidation>
    <dataValidation type="list" allowBlank="1" showInputMessage="1" showErrorMessage="1" sqref="E2:E20" xr:uid="{00000000-0002-0000-0400-00000A000000}">
      <formula1>Issuer_Number_Type_2</formula1>
    </dataValidation>
    <dataValidation type="list" allowBlank="1" showInputMessage="1" showErrorMessage="1" sqref="H3:H20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20" xr:uid="{00000000-0002-0000-0400-00000D000000}">
      <formula1>Industry_Sector</formula1>
    </dataValidation>
    <dataValidation type="list" allowBlank="1" showInputMessage="1" showErrorMessage="1" sqref="L2:L20" xr:uid="{00000000-0002-0000-0400-00000E000000}">
      <formula1>Stock_Exchange</formula1>
    </dataValidation>
    <dataValidation type="list" allowBlank="1" showInputMessage="1" showErrorMessage="1" sqref="L21:L1048576" xr:uid="{00000000-0002-0000-0400-000000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99"/>
  <sheetViews>
    <sheetView rightToLeft="1" workbookViewId="0">
      <selection activeCell="F15" sqref="F15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16384" width="11.625" style="3" hidden="1"/>
  </cols>
  <sheetData>
    <row r="1" spans="1:36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9</v>
      </c>
      <c r="O1" s="22" t="s">
        <v>606</v>
      </c>
      <c r="P1" s="22" t="s">
        <v>6</v>
      </c>
      <c r="Q1" s="22" t="s">
        <v>8</v>
      </c>
      <c r="R1" s="22" t="s">
        <v>1146</v>
      </c>
      <c r="S1" s="22" t="s">
        <v>396</v>
      </c>
      <c r="T1" s="22" t="s">
        <v>13</v>
      </c>
      <c r="U1" s="22" t="s">
        <v>421</v>
      </c>
      <c r="V1" s="22" t="s">
        <v>14</v>
      </c>
      <c r="W1" s="22" t="s">
        <v>621</v>
      </c>
      <c r="X1" s="22" t="s">
        <v>925</v>
      </c>
      <c r="Y1" s="22" t="s">
        <v>669</v>
      </c>
      <c r="Z1" s="22" t="s">
        <v>773</v>
      </c>
      <c r="AA1" s="22" t="s">
        <v>11</v>
      </c>
      <c r="AB1" s="22" t="s">
        <v>15</v>
      </c>
      <c r="AC1" s="22" t="s">
        <v>938</v>
      </c>
      <c r="AD1" s="22" t="s">
        <v>1153</v>
      </c>
      <c r="AE1" s="22" t="s">
        <v>1154</v>
      </c>
      <c r="AF1" s="22" t="s">
        <v>788</v>
      </c>
      <c r="AG1" s="22" t="s">
        <v>26</v>
      </c>
      <c r="AH1" s="22" t="s">
        <v>18</v>
      </c>
      <c r="AI1" s="22" t="s">
        <v>19</v>
      </c>
      <c r="AJ1" s="22" t="s">
        <v>30</v>
      </c>
    </row>
    <row r="2" spans="1:36" s="9" customFormat="1">
      <c r="A2" s="9" t="s">
        <v>1213</v>
      </c>
      <c r="B2" s="168">
        <v>378</v>
      </c>
      <c r="C2" s="168" t="s">
        <v>1269</v>
      </c>
      <c r="D2" s="168" t="s">
        <v>1270</v>
      </c>
      <c r="E2" s="162" t="s">
        <v>1271</v>
      </c>
      <c r="F2" s="168" t="s">
        <v>1272</v>
      </c>
      <c r="G2" s="168" t="s">
        <v>1273</v>
      </c>
      <c r="H2" s="162" t="s">
        <v>76</v>
      </c>
      <c r="I2" s="168" t="s">
        <v>229</v>
      </c>
      <c r="J2" s="162" t="s">
        <v>53</v>
      </c>
      <c r="K2" s="162" t="s">
        <v>53</v>
      </c>
      <c r="L2" s="168" t="s">
        <v>805</v>
      </c>
      <c r="M2" s="162" t="s">
        <v>311</v>
      </c>
      <c r="N2" s="168" t="s">
        <v>265</v>
      </c>
      <c r="O2" s="168" t="s">
        <v>62</v>
      </c>
      <c r="P2" s="168" t="s">
        <v>1274</v>
      </c>
      <c r="Q2" s="168" t="s">
        <v>65</v>
      </c>
      <c r="R2" s="168" t="s">
        <v>57</v>
      </c>
      <c r="S2" s="162" t="s">
        <v>1217</v>
      </c>
      <c r="T2" s="169">
        <v>5.4290000000000003</v>
      </c>
      <c r="U2" s="168" t="s">
        <v>1275</v>
      </c>
      <c r="V2" s="170">
        <v>5.1499999999999997E-2</v>
      </c>
      <c r="W2" s="171">
        <v>3.8629999999999998E-2</v>
      </c>
      <c r="X2" s="162" t="s">
        <v>620</v>
      </c>
      <c r="Y2" s="162" t="s">
        <v>62</v>
      </c>
      <c r="Z2" s="169">
        <v>1289786.05</v>
      </c>
      <c r="AA2" s="169">
        <v>1</v>
      </c>
      <c r="AB2" s="169">
        <v>147.13</v>
      </c>
      <c r="AC2" s="168"/>
      <c r="AD2" s="169">
        <v>1897.662</v>
      </c>
      <c r="AE2" s="168"/>
      <c r="AF2" s="168"/>
      <c r="AG2" s="162" t="s">
        <v>17</v>
      </c>
      <c r="AH2" s="161">
        <v>4.44E-4</v>
      </c>
      <c r="AI2" s="161">
        <v>2.5630816252781598E-2</v>
      </c>
      <c r="AJ2" s="161">
        <v>2.9597523107594099E-3</v>
      </c>
    </row>
    <row r="3" spans="1:36" s="9" customFormat="1">
      <c r="A3" s="168" t="s">
        <v>1213</v>
      </c>
      <c r="B3" s="168">
        <v>378</v>
      </c>
      <c r="C3" s="168" t="s">
        <v>1276</v>
      </c>
      <c r="D3" s="168" t="s">
        <v>1277</v>
      </c>
      <c r="E3" s="162" t="s">
        <v>1271</v>
      </c>
      <c r="F3" s="168" t="s">
        <v>1278</v>
      </c>
      <c r="G3" s="168" t="s">
        <v>1279</v>
      </c>
      <c r="H3" s="162" t="s">
        <v>76</v>
      </c>
      <c r="I3" s="168" t="s">
        <v>229</v>
      </c>
      <c r="J3" s="162" t="s">
        <v>53</v>
      </c>
      <c r="K3" s="162" t="s">
        <v>53</v>
      </c>
      <c r="L3" s="168" t="s">
        <v>805</v>
      </c>
      <c r="M3" s="162" t="s">
        <v>311</v>
      </c>
      <c r="N3" s="168" t="s">
        <v>635</v>
      </c>
      <c r="O3" s="168" t="s">
        <v>62</v>
      </c>
      <c r="P3" s="168" t="s">
        <v>1280</v>
      </c>
      <c r="Q3" s="168" t="s">
        <v>65</v>
      </c>
      <c r="R3" s="168" t="s">
        <v>57</v>
      </c>
      <c r="S3" s="162" t="s">
        <v>1217</v>
      </c>
      <c r="T3" s="169">
        <v>2.4359999999999999</v>
      </c>
      <c r="U3" s="168" t="s">
        <v>1243</v>
      </c>
      <c r="V3" s="170">
        <v>2.3400000000000001E-2</v>
      </c>
      <c r="W3" s="171">
        <v>2.6800000000000001E-2</v>
      </c>
      <c r="X3" s="162" t="s">
        <v>620</v>
      </c>
      <c r="Y3" s="162" t="s">
        <v>62</v>
      </c>
      <c r="Z3" s="169">
        <v>793552.92</v>
      </c>
      <c r="AA3" s="169">
        <v>1</v>
      </c>
      <c r="AB3" s="169">
        <v>113.08</v>
      </c>
      <c r="AC3" s="168"/>
      <c r="AD3" s="169">
        <v>897.35</v>
      </c>
      <c r="AE3" s="168"/>
      <c r="AG3" s="162" t="s">
        <v>17</v>
      </c>
      <c r="AH3" s="161">
        <v>3.7599999999999998E-4</v>
      </c>
      <c r="AI3" s="161">
        <v>1.21200725823258E-2</v>
      </c>
      <c r="AJ3" s="161">
        <v>1.3995813663647001E-3</v>
      </c>
    </row>
    <row r="4" spans="1:36" s="9" customFormat="1">
      <c r="A4" s="168" t="s">
        <v>1213</v>
      </c>
      <c r="B4" s="168">
        <v>378</v>
      </c>
      <c r="C4" s="168" t="s">
        <v>1281</v>
      </c>
      <c r="D4" s="168" t="s">
        <v>1282</v>
      </c>
      <c r="E4" s="162" t="s">
        <v>1271</v>
      </c>
      <c r="F4" s="168" t="s">
        <v>1283</v>
      </c>
      <c r="G4" s="168" t="s">
        <v>1284</v>
      </c>
      <c r="H4" s="162" t="s">
        <v>76</v>
      </c>
      <c r="I4" s="168" t="s">
        <v>228</v>
      </c>
      <c r="J4" s="162" t="s">
        <v>53</v>
      </c>
      <c r="K4" s="162" t="s">
        <v>53</v>
      </c>
      <c r="L4" s="168" t="s">
        <v>805</v>
      </c>
      <c r="M4" s="162" t="s">
        <v>311</v>
      </c>
      <c r="N4" s="168" t="s">
        <v>635</v>
      </c>
      <c r="O4" s="168" t="s">
        <v>62</v>
      </c>
      <c r="P4" s="168" t="s">
        <v>1274</v>
      </c>
      <c r="Q4" s="168" t="s">
        <v>65</v>
      </c>
      <c r="R4" s="168" t="s">
        <v>57</v>
      </c>
      <c r="S4" s="162" t="s">
        <v>1217</v>
      </c>
      <c r="T4" s="169">
        <v>4.5730000000000004</v>
      </c>
      <c r="U4" s="168" t="s">
        <v>1285</v>
      </c>
      <c r="V4" s="170">
        <v>2.41E-2</v>
      </c>
      <c r="W4" s="171">
        <v>6.4619999999999997E-2</v>
      </c>
      <c r="X4" s="162" t="s">
        <v>620</v>
      </c>
      <c r="Y4" s="162" t="s">
        <v>62</v>
      </c>
      <c r="Z4" s="169">
        <v>1486000.48</v>
      </c>
      <c r="AA4" s="169">
        <v>1</v>
      </c>
      <c r="AB4" s="169">
        <v>84.18</v>
      </c>
      <c r="AC4" s="168"/>
      <c r="AD4" s="169">
        <v>1250.915</v>
      </c>
      <c r="AE4" s="168"/>
      <c r="AG4" s="162" t="s">
        <v>17</v>
      </c>
      <c r="AH4" s="161">
        <v>8.4400000000000002E-4</v>
      </c>
      <c r="AI4" s="161">
        <v>1.6895513586967999E-2</v>
      </c>
      <c r="AJ4" s="161">
        <v>1.9510317146091099E-3</v>
      </c>
    </row>
    <row r="5" spans="1:36" s="9" customFormat="1">
      <c r="A5" s="168" t="s">
        <v>1213</v>
      </c>
      <c r="B5" s="168">
        <v>378</v>
      </c>
      <c r="C5" s="168" t="s">
        <v>1286</v>
      </c>
      <c r="D5" s="168" t="s">
        <v>1287</v>
      </c>
      <c r="E5" s="162" t="s">
        <v>1271</v>
      </c>
      <c r="F5" s="168" t="s">
        <v>1288</v>
      </c>
      <c r="G5" s="168" t="s">
        <v>1289</v>
      </c>
      <c r="H5" s="162" t="s">
        <v>76</v>
      </c>
      <c r="I5" s="168" t="s">
        <v>228</v>
      </c>
      <c r="J5" s="162" t="s">
        <v>53</v>
      </c>
      <c r="K5" s="162" t="s">
        <v>53</v>
      </c>
      <c r="L5" s="168" t="s">
        <v>805</v>
      </c>
      <c r="M5" s="162" t="s">
        <v>311</v>
      </c>
      <c r="N5" s="168" t="s">
        <v>692</v>
      </c>
      <c r="O5" s="168" t="s">
        <v>62</v>
      </c>
      <c r="P5" s="168" t="s">
        <v>1290</v>
      </c>
      <c r="Q5" s="168" t="s">
        <v>65</v>
      </c>
      <c r="R5" s="168" t="s">
        <v>57</v>
      </c>
      <c r="S5" s="162" t="s">
        <v>1217</v>
      </c>
      <c r="T5" s="169">
        <v>3.1309999999999998</v>
      </c>
      <c r="U5" s="168" t="s">
        <v>1291</v>
      </c>
      <c r="V5" s="170">
        <v>0.04</v>
      </c>
      <c r="W5" s="171">
        <v>5.6980000000000003E-2</v>
      </c>
      <c r="X5" s="162" t="s">
        <v>620</v>
      </c>
      <c r="Y5" s="162" t="s">
        <v>62</v>
      </c>
      <c r="Z5" s="169">
        <v>1993250.23</v>
      </c>
      <c r="AA5" s="169">
        <v>1</v>
      </c>
      <c r="AB5" s="169">
        <v>96.92</v>
      </c>
      <c r="AC5" s="168"/>
      <c r="AD5" s="169">
        <v>1931.8579999999999</v>
      </c>
      <c r="AE5" s="168"/>
      <c r="AG5" s="162" t="s">
        <v>17</v>
      </c>
      <c r="AH5" s="161">
        <v>2.9420000000000002E-3</v>
      </c>
      <c r="AI5" s="161">
        <v>2.60926840266879E-2</v>
      </c>
      <c r="AJ5" s="161">
        <v>3.0130871010993899E-3</v>
      </c>
    </row>
    <row r="6" spans="1:36" s="9" customFormat="1">
      <c r="A6" s="168" t="s">
        <v>1213</v>
      </c>
      <c r="B6" s="168">
        <v>378</v>
      </c>
      <c r="C6" s="168" t="s">
        <v>1292</v>
      </c>
      <c r="D6" s="168" t="s">
        <v>1293</v>
      </c>
      <c r="E6" s="162" t="s">
        <v>1271</v>
      </c>
      <c r="F6" s="168" t="s">
        <v>1294</v>
      </c>
      <c r="G6" s="168" t="s">
        <v>1295</v>
      </c>
      <c r="H6" s="162" t="s">
        <v>76</v>
      </c>
      <c r="I6" s="168" t="s">
        <v>228</v>
      </c>
      <c r="J6" s="162" t="s">
        <v>53</v>
      </c>
      <c r="K6" s="162" t="s">
        <v>314</v>
      </c>
      <c r="L6" s="168" t="s">
        <v>805</v>
      </c>
      <c r="M6" s="162" t="s">
        <v>311</v>
      </c>
      <c r="N6" s="168" t="s">
        <v>633</v>
      </c>
      <c r="O6" s="168" t="s">
        <v>62</v>
      </c>
      <c r="P6" s="168" t="s">
        <v>1290</v>
      </c>
      <c r="Q6" s="168" t="s">
        <v>65</v>
      </c>
      <c r="R6" s="168" t="s">
        <v>57</v>
      </c>
      <c r="S6" s="162" t="s">
        <v>1217</v>
      </c>
      <c r="T6" s="169">
        <v>0.95399999999999996</v>
      </c>
      <c r="U6" s="168" t="s">
        <v>1296</v>
      </c>
      <c r="V6" s="170">
        <v>4.7500000000000001E-2</v>
      </c>
      <c r="W6" s="171">
        <v>6.0749999999999998E-2</v>
      </c>
      <c r="X6" s="162" t="s">
        <v>620</v>
      </c>
      <c r="Y6" s="162" t="s">
        <v>62</v>
      </c>
      <c r="Z6" s="159">
        <v>900259.79</v>
      </c>
      <c r="AA6" s="159">
        <v>1</v>
      </c>
      <c r="AB6" s="159">
        <v>99.82</v>
      </c>
      <c r="AC6" s="168"/>
      <c r="AD6" s="159">
        <v>898.63900000000001</v>
      </c>
      <c r="AG6" s="9" t="s">
        <v>17</v>
      </c>
      <c r="AH6" s="161">
        <v>1.0870000000000001E-3</v>
      </c>
      <c r="AI6" s="161">
        <v>1.21374916794475E-2</v>
      </c>
      <c r="AJ6" s="161">
        <v>1.40159285957853E-3</v>
      </c>
    </row>
    <row r="7" spans="1:36" s="9" customFormat="1">
      <c r="A7" s="168" t="s">
        <v>1213</v>
      </c>
      <c r="B7" s="168">
        <v>378</v>
      </c>
      <c r="C7" s="168" t="s">
        <v>1276</v>
      </c>
      <c r="D7" s="168" t="s">
        <v>1277</v>
      </c>
      <c r="E7" s="162" t="s">
        <v>1271</v>
      </c>
      <c r="F7" s="168" t="s">
        <v>1297</v>
      </c>
      <c r="G7" s="168" t="s">
        <v>1298</v>
      </c>
      <c r="H7" s="162" t="s">
        <v>76</v>
      </c>
      <c r="I7" s="168" t="s">
        <v>229</v>
      </c>
      <c r="J7" s="162" t="s">
        <v>53</v>
      </c>
      <c r="K7" s="162" t="s">
        <v>53</v>
      </c>
      <c r="L7" s="168" t="s">
        <v>805</v>
      </c>
      <c r="M7" s="162" t="s">
        <v>311</v>
      </c>
      <c r="N7" s="168" t="s">
        <v>635</v>
      </c>
      <c r="O7" s="168" t="s">
        <v>62</v>
      </c>
      <c r="P7" s="168" t="s">
        <v>1280</v>
      </c>
      <c r="Q7" s="168" t="s">
        <v>65</v>
      </c>
      <c r="R7" s="168" t="s">
        <v>57</v>
      </c>
      <c r="S7" s="162" t="s">
        <v>1217</v>
      </c>
      <c r="T7" s="169">
        <v>5.133</v>
      </c>
      <c r="U7" s="168" t="s">
        <v>1299</v>
      </c>
      <c r="V7" s="170">
        <v>6.4999999999999997E-3</v>
      </c>
      <c r="W7" s="171">
        <v>3.3890000000000003E-2</v>
      </c>
      <c r="X7" s="162" t="s">
        <v>620</v>
      </c>
      <c r="Y7" s="162" t="s">
        <v>62</v>
      </c>
      <c r="Z7" s="159">
        <v>1462432.14</v>
      </c>
      <c r="AA7" s="159">
        <v>1</v>
      </c>
      <c r="AB7" s="159">
        <v>98.12</v>
      </c>
      <c r="AC7" s="168"/>
      <c r="AD7" s="159">
        <v>1434.9380000000001</v>
      </c>
      <c r="AG7" s="9" t="s">
        <v>17</v>
      </c>
      <c r="AH7" s="161">
        <v>6.0099999999999997E-4</v>
      </c>
      <c r="AI7" s="161">
        <v>1.9381027124225601E-2</v>
      </c>
      <c r="AJ7" s="161">
        <v>2.2380496684178898E-3</v>
      </c>
    </row>
    <row r="8" spans="1:36" s="9" customFormat="1">
      <c r="A8" s="168" t="s">
        <v>1213</v>
      </c>
      <c r="B8" s="168">
        <v>378</v>
      </c>
      <c r="C8" s="168" t="s">
        <v>1300</v>
      </c>
      <c r="D8" s="168" t="s">
        <v>1301</v>
      </c>
      <c r="E8" s="162" t="s">
        <v>1271</v>
      </c>
      <c r="F8" s="168" t="s">
        <v>1302</v>
      </c>
      <c r="G8" s="168" t="s">
        <v>1303</v>
      </c>
      <c r="H8" s="162" t="s">
        <v>76</v>
      </c>
      <c r="I8" s="168" t="s">
        <v>228</v>
      </c>
      <c r="J8" s="162" t="s">
        <v>53</v>
      </c>
      <c r="K8" s="162" t="s">
        <v>53</v>
      </c>
      <c r="L8" s="168" t="s">
        <v>805</v>
      </c>
      <c r="M8" s="162" t="s">
        <v>311</v>
      </c>
      <c r="N8" s="168" t="s">
        <v>140</v>
      </c>
      <c r="O8" s="168" t="s">
        <v>62</v>
      </c>
      <c r="P8" s="168" t="s">
        <v>1304</v>
      </c>
      <c r="Q8" s="168" t="s">
        <v>65</v>
      </c>
      <c r="R8" s="168" t="s">
        <v>57</v>
      </c>
      <c r="S8" s="162" t="s">
        <v>1217</v>
      </c>
      <c r="T8" s="169">
        <v>2.4870000000000001</v>
      </c>
      <c r="U8" s="168" t="s">
        <v>1305</v>
      </c>
      <c r="V8" s="170">
        <v>5.2999999999999999E-2</v>
      </c>
      <c r="W8" s="171">
        <v>5.7820000000000003E-2</v>
      </c>
      <c r="X8" s="162" t="s">
        <v>620</v>
      </c>
      <c r="Y8" s="162" t="s">
        <v>62</v>
      </c>
      <c r="Z8" s="169">
        <v>1687371.51</v>
      </c>
      <c r="AA8" s="169">
        <v>1</v>
      </c>
      <c r="AB8" s="169">
        <v>100.33</v>
      </c>
      <c r="AC8" s="168"/>
      <c r="AD8" s="169">
        <v>1692.94</v>
      </c>
      <c r="AE8" s="168"/>
      <c r="AG8" s="162" t="s">
        <v>17</v>
      </c>
      <c r="AH8" s="161">
        <v>3.718E-3</v>
      </c>
      <c r="AI8" s="161">
        <v>2.2865728954164E-2</v>
      </c>
      <c r="AJ8" s="161">
        <v>2.6404502081333698E-3</v>
      </c>
    </row>
    <row r="9" spans="1:36" s="9" customFormat="1">
      <c r="A9" s="168" t="s">
        <v>1213</v>
      </c>
      <c r="B9" s="168">
        <v>378</v>
      </c>
      <c r="C9" s="168" t="s">
        <v>1306</v>
      </c>
      <c r="D9" s="168" t="s">
        <v>1307</v>
      </c>
      <c r="E9" s="162" t="s">
        <v>1271</v>
      </c>
      <c r="F9" s="168" t="s">
        <v>1308</v>
      </c>
      <c r="G9" s="168" t="s">
        <v>1309</v>
      </c>
      <c r="H9" s="162" t="s">
        <v>76</v>
      </c>
      <c r="I9" s="168" t="s">
        <v>228</v>
      </c>
      <c r="J9" s="162" t="s">
        <v>53</v>
      </c>
      <c r="K9" s="162" t="s">
        <v>53</v>
      </c>
      <c r="L9" s="168" t="s">
        <v>805</v>
      </c>
      <c r="M9" s="162" t="s">
        <v>311</v>
      </c>
      <c r="N9" s="168" t="s">
        <v>260</v>
      </c>
      <c r="O9" s="168" t="s">
        <v>62</v>
      </c>
      <c r="P9" s="168" t="s">
        <v>1310</v>
      </c>
      <c r="Q9" s="168" t="s">
        <v>70</v>
      </c>
      <c r="R9" s="168" t="s">
        <v>57</v>
      </c>
      <c r="S9" s="162" t="s">
        <v>1217</v>
      </c>
      <c r="T9" s="169">
        <v>2.323</v>
      </c>
      <c r="U9" s="168" t="s">
        <v>1311</v>
      </c>
      <c r="V9" s="170">
        <v>3.6499999999999998E-2</v>
      </c>
      <c r="W9" s="171">
        <v>5.7189999999999998E-2</v>
      </c>
      <c r="X9" s="162" t="s">
        <v>620</v>
      </c>
      <c r="Y9" s="162" t="s">
        <v>62</v>
      </c>
      <c r="Z9" s="169">
        <v>1300000</v>
      </c>
      <c r="AA9" s="169">
        <v>1</v>
      </c>
      <c r="AB9" s="169">
        <v>95.7</v>
      </c>
      <c r="AC9" s="168"/>
      <c r="AD9" s="169">
        <v>1244.0999999999999</v>
      </c>
      <c r="AE9" s="168"/>
      <c r="AG9" s="162" t="s">
        <v>17</v>
      </c>
      <c r="AH9" s="161">
        <v>6.4700000000000001E-4</v>
      </c>
      <c r="AI9" s="161">
        <v>1.6803463884088699E-2</v>
      </c>
      <c r="AJ9" s="161">
        <v>1.94040215376662E-3</v>
      </c>
    </row>
    <row r="10" spans="1:36" s="9" customFormat="1">
      <c r="A10" s="168" t="s">
        <v>1213</v>
      </c>
      <c r="B10" s="168">
        <v>378</v>
      </c>
      <c r="C10" s="168" t="s">
        <v>1312</v>
      </c>
      <c r="D10" s="168" t="s">
        <v>1313</v>
      </c>
      <c r="E10" s="162" t="s">
        <v>1271</v>
      </c>
      <c r="F10" s="168" t="s">
        <v>1314</v>
      </c>
      <c r="G10" s="168" t="s">
        <v>1315</v>
      </c>
      <c r="H10" s="162" t="s">
        <v>76</v>
      </c>
      <c r="I10" s="168" t="s">
        <v>229</v>
      </c>
      <c r="J10" s="162" t="s">
        <v>53</v>
      </c>
      <c r="K10" s="162" t="s">
        <v>53</v>
      </c>
      <c r="L10" s="168" t="s">
        <v>805</v>
      </c>
      <c r="M10" s="162" t="s">
        <v>311</v>
      </c>
      <c r="N10" s="168" t="s">
        <v>635</v>
      </c>
      <c r="O10" s="168" t="s">
        <v>62</v>
      </c>
      <c r="P10" s="168" t="s">
        <v>1316</v>
      </c>
      <c r="Q10" s="168" t="s">
        <v>70</v>
      </c>
      <c r="R10" s="168" t="s">
        <v>57</v>
      </c>
      <c r="S10" s="162" t="s">
        <v>1217</v>
      </c>
      <c r="T10" s="169">
        <v>2.956</v>
      </c>
      <c r="U10" s="168" t="s">
        <v>1317</v>
      </c>
      <c r="V10" s="170">
        <v>3.3500000000000002E-2</v>
      </c>
      <c r="W10" s="171">
        <v>2.853E-2</v>
      </c>
      <c r="X10" s="162" t="s">
        <v>620</v>
      </c>
      <c r="Y10" s="162" t="s">
        <v>62</v>
      </c>
      <c r="Z10" s="169">
        <v>211236.38</v>
      </c>
      <c r="AA10" s="169">
        <v>1</v>
      </c>
      <c r="AB10" s="169">
        <v>115.92</v>
      </c>
      <c r="AC10" s="168"/>
      <c r="AD10" s="169">
        <v>244.86500000000001</v>
      </c>
      <c r="AE10" s="168"/>
      <c r="AG10" s="162" t="s">
        <v>17</v>
      </c>
      <c r="AH10" s="161">
        <v>3.3300000000000002E-4</v>
      </c>
      <c r="AI10" s="161">
        <v>3.3072773420170999E-3</v>
      </c>
      <c r="AJ10" s="161">
        <v>3.8191221297117502E-4</v>
      </c>
    </row>
    <row r="11" spans="1:36" s="9" customFormat="1">
      <c r="A11" s="168" t="s">
        <v>1213</v>
      </c>
      <c r="B11" s="168">
        <v>378</v>
      </c>
      <c r="C11" s="168" t="s">
        <v>1318</v>
      </c>
      <c r="D11" s="168" t="s">
        <v>1319</v>
      </c>
      <c r="E11" s="162" t="s">
        <v>1271</v>
      </c>
      <c r="F11" s="168" t="s">
        <v>1320</v>
      </c>
      <c r="G11" s="168" t="s">
        <v>1321</v>
      </c>
      <c r="H11" s="162" t="s">
        <v>76</v>
      </c>
      <c r="I11" s="168" t="s">
        <v>229</v>
      </c>
      <c r="J11" s="162" t="s">
        <v>53</v>
      </c>
      <c r="K11" s="162" t="s">
        <v>53</v>
      </c>
      <c r="L11" s="168" t="s">
        <v>805</v>
      </c>
      <c r="M11" s="162" t="s">
        <v>311</v>
      </c>
      <c r="N11" s="168" t="s">
        <v>256</v>
      </c>
      <c r="O11" s="168" t="s">
        <v>62</v>
      </c>
      <c r="P11" s="168" t="s">
        <v>1316</v>
      </c>
      <c r="Q11" s="168" t="s">
        <v>70</v>
      </c>
      <c r="R11" s="168" t="s">
        <v>57</v>
      </c>
      <c r="S11" s="162" t="s">
        <v>1217</v>
      </c>
      <c r="T11" s="169">
        <v>3.68</v>
      </c>
      <c r="U11" s="168" t="s">
        <v>1322</v>
      </c>
      <c r="V11" s="170">
        <v>1.09E-2</v>
      </c>
      <c r="W11" s="171">
        <v>3.3869999999999997E-2</v>
      </c>
      <c r="X11" s="162" t="s">
        <v>620</v>
      </c>
      <c r="Y11" s="162" t="s">
        <v>62</v>
      </c>
      <c r="Z11" s="169">
        <v>6450000</v>
      </c>
      <c r="AA11" s="169">
        <v>1</v>
      </c>
      <c r="AB11" s="169">
        <v>101.16</v>
      </c>
      <c r="AC11" s="168"/>
      <c r="AD11" s="169">
        <v>6524.82</v>
      </c>
      <c r="AE11" s="168"/>
      <c r="AG11" s="162" t="s">
        <v>17</v>
      </c>
      <c r="AH11" s="161">
        <v>7.1040000000000001E-3</v>
      </c>
      <c r="AI11" s="161">
        <v>8.8127624162189305E-2</v>
      </c>
      <c r="AJ11" s="161">
        <v>1.0176653629884701E-2</v>
      </c>
    </row>
    <row r="12" spans="1:36" s="9" customFormat="1">
      <c r="A12" s="168" t="s">
        <v>1213</v>
      </c>
      <c r="B12" s="168">
        <v>378</v>
      </c>
      <c r="C12" s="168" t="s">
        <v>1323</v>
      </c>
      <c r="D12" s="168" t="s">
        <v>1324</v>
      </c>
      <c r="E12" s="162" t="s">
        <v>1271</v>
      </c>
      <c r="F12" s="168" t="s">
        <v>1325</v>
      </c>
      <c r="G12" s="168" t="s">
        <v>1326</v>
      </c>
      <c r="H12" s="162" t="s">
        <v>76</v>
      </c>
      <c r="I12" s="168" t="s">
        <v>228</v>
      </c>
      <c r="J12" s="162" t="s">
        <v>53</v>
      </c>
      <c r="K12" s="162" t="s">
        <v>53</v>
      </c>
      <c r="L12" s="168" t="s">
        <v>805</v>
      </c>
      <c r="M12" s="162" t="s">
        <v>311</v>
      </c>
      <c r="N12" s="168" t="s">
        <v>156</v>
      </c>
      <c r="O12" s="168" t="s">
        <v>62</v>
      </c>
      <c r="P12" s="168" t="s">
        <v>1290</v>
      </c>
      <c r="Q12" s="168" t="s">
        <v>65</v>
      </c>
      <c r="R12" s="168" t="s">
        <v>57</v>
      </c>
      <c r="S12" s="162" t="s">
        <v>1217</v>
      </c>
      <c r="T12" s="169">
        <v>4.7069999999999999</v>
      </c>
      <c r="U12" s="168" t="s">
        <v>1327</v>
      </c>
      <c r="V12" s="170">
        <v>5.7500000000000002E-2</v>
      </c>
      <c r="W12" s="171">
        <v>6.7390000000000005E-2</v>
      </c>
      <c r="X12" s="162" t="s">
        <v>620</v>
      </c>
      <c r="Y12" s="162" t="s">
        <v>62</v>
      </c>
      <c r="Z12" s="169">
        <v>1279000</v>
      </c>
      <c r="AA12" s="169">
        <v>1</v>
      </c>
      <c r="AB12" s="169">
        <v>97.35</v>
      </c>
      <c r="AC12" s="168"/>
      <c r="AD12" s="169">
        <v>1245.107</v>
      </c>
      <c r="AE12" s="168"/>
      <c r="AG12" s="162" t="s">
        <v>17</v>
      </c>
      <c r="AH12" s="161">
        <v>2.4359999999999998E-3</v>
      </c>
      <c r="AI12" s="161">
        <v>1.68170581983716E-2</v>
      </c>
      <c r="AJ12" s="161">
        <v>1.94197197513771E-3</v>
      </c>
    </row>
    <row r="13" spans="1:36" s="9" customFormat="1">
      <c r="A13" s="168" t="s">
        <v>1213</v>
      </c>
      <c r="B13" s="168">
        <v>378</v>
      </c>
      <c r="C13" s="168" t="s">
        <v>1328</v>
      </c>
      <c r="D13" s="168" t="s">
        <v>1329</v>
      </c>
      <c r="E13" s="162" t="s">
        <v>1271</v>
      </c>
      <c r="F13" s="168" t="s">
        <v>1330</v>
      </c>
      <c r="G13" s="168" t="s">
        <v>1331</v>
      </c>
      <c r="H13" s="162" t="s">
        <v>76</v>
      </c>
      <c r="I13" s="168" t="s">
        <v>228</v>
      </c>
      <c r="J13" s="162" t="s">
        <v>53</v>
      </c>
      <c r="K13" s="162" t="s">
        <v>53</v>
      </c>
      <c r="L13" s="168" t="s">
        <v>805</v>
      </c>
      <c r="M13" s="162" t="s">
        <v>311</v>
      </c>
      <c r="N13" s="168" t="s">
        <v>635</v>
      </c>
      <c r="O13" s="168" t="s">
        <v>62</v>
      </c>
      <c r="P13" s="168" t="s">
        <v>1280</v>
      </c>
      <c r="Q13" s="168" t="s">
        <v>65</v>
      </c>
      <c r="R13" s="168" t="s">
        <v>57</v>
      </c>
      <c r="S13" s="162" t="s">
        <v>1217</v>
      </c>
      <c r="T13" s="169">
        <v>5.38</v>
      </c>
      <c r="U13" s="168" t="s">
        <v>1332</v>
      </c>
      <c r="V13" s="170">
        <v>2.5499999999999998E-2</v>
      </c>
      <c r="W13" s="171">
        <v>6.1440000000000002E-2</v>
      </c>
      <c r="X13" s="162" t="s">
        <v>620</v>
      </c>
      <c r="Y13" s="162" t="s">
        <v>62</v>
      </c>
      <c r="Z13" s="169">
        <v>1675555.62</v>
      </c>
      <c r="AA13" s="169">
        <v>1</v>
      </c>
      <c r="AB13" s="169">
        <v>82.82</v>
      </c>
      <c r="AC13" s="168"/>
      <c r="AD13" s="169">
        <v>1387.6949999999999</v>
      </c>
      <c r="AE13" s="168"/>
      <c r="AG13" s="162" t="s">
        <v>17</v>
      </c>
      <c r="AH13" s="161">
        <v>9.3099999999999997E-4</v>
      </c>
      <c r="AI13" s="161">
        <v>1.8742935116575401E-2</v>
      </c>
      <c r="AJ13" s="161">
        <v>2.1643651522677298E-3</v>
      </c>
    </row>
    <row r="14" spans="1:36" s="9" customFormat="1">
      <c r="A14" s="168" t="s">
        <v>1213</v>
      </c>
      <c r="B14" s="168">
        <v>378</v>
      </c>
      <c r="C14" s="168" t="s">
        <v>1328</v>
      </c>
      <c r="D14" s="168" t="s">
        <v>1329</v>
      </c>
      <c r="E14" s="162" t="s">
        <v>1271</v>
      </c>
      <c r="F14" s="168" t="s">
        <v>1333</v>
      </c>
      <c r="G14" s="168" t="s">
        <v>1334</v>
      </c>
      <c r="H14" s="162" t="s">
        <v>76</v>
      </c>
      <c r="I14" s="168" t="s">
        <v>229</v>
      </c>
      <c r="J14" s="162" t="s">
        <v>53</v>
      </c>
      <c r="K14" s="162" t="s">
        <v>53</v>
      </c>
      <c r="L14" s="168" t="s">
        <v>805</v>
      </c>
      <c r="M14" s="162" t="s">
        <v>311</v>
      </c>
      <c r="N14" s="168" t="s">
        <v>635</v>
      </c>
      <c r="O14" s="168" t="s">
        <v>62</v>
      </c>
      <c r="P14" s="168" t="s">
        <v>1280</v>
      </c>
      <c r="Q14" s="168" t="s">
        <v>65</v>
      </c>
      <c r="R14" s="168" t="s">
        <v>57</v>
      </c>
      <c r="S14" s="162" t="s">
        <v>1217</v>
      </c>
      <c r="T14" s="169">
        <v>4.2089999999999996</v>
      </c>
      <c r="U14" s="168" t="s">
        <v>1335</v>
      </c>
      <c r="V14" s="170">
        <v>5.0000000000000001E-3</v>
      </c>
      <c r="W14" s="171">
        <v>3.3119999999999997E-2</v>
      </c>
      <c r="X14" s="162" t="s">
        <v>620</v>
      </c>
      <c r="Y14" s="162" t="s">
        <v>62</v>
      </c>
      <c r="Z14" s="169">
        <v>1125823.04</v>
      </c>
      <c r="AA14" s="169">
        <v>1</v>
      </c>
      <c r="AB14" s="169">
        <v>100.45</v>
      </c>
      <c r="AC14" s="168"/>
      <c r="AD14" s="169">
        <v>1130.8889999999999</v>
      </c>
      <c r="AE14" s="168"/>
      <c r="AG14" s="162" t="s">
        <v>17</v>
      </c>
      <c r="AH14" s="161">
        <v>5.9800000000000001E-4</v>
      </c>
      <c r="AI14" s="161">
        <v>1.52743803256019E-2</v>
      </c>
      <c r="AJ14" s="161">
        <v>1.7638292131727201E-3</v>
      </c>
    </row>
    <row r="15" spans="1:36" s="9" customFormat="1">
      <c r="A15" s="168" t="s">
        <v>1213</v>
      </c>
      <c r="B15" s="168">
        <v>378</v>
      </c>
      <c r="C15" s="168" t="s">
        <v>1328</v>
      </c>
      <c r="D15" s="168" t="s">
        <v>1329</v>
      </c>
      <c r="E15" s="162" t="s">
        <v>1271</v>
      </c>
      <c r="F15" s="168" t="s">
        <v>1336</v>
      </c>
      <c r="G15" s="168" t="s">
        <v>1337</v>
      </c>
      <c r="H15" s="162" t="s">
        <v>76</v>
      </c>
      <c r="I15" s="168" t="s">
        <v>229</v>
      </c>
      <c r="J15" s="162" t="s">
        <v>53</v>
      </c>
      <c r="K15" s="162" t="s">
        <v>53</v>
      </c>
      <c r="L15" s="168" t="s">
        <v>805</v>
      </c>
      <c r="M15" s="162" t="s">
        <v>311</v>
      </c>
      <c r="N15" s="168" t="s">
        <v>635</v>
      </c>
      <c r="O15" s="168" t="s">
        <v>62</v>
      </c>
      <c r="P15" s="168" t="s">
        <v>1280</v>
      </c>
      <c r="Q15" s="168" t="s">
        <v>65</v>
      </c>
      <c r="R15" s="168" t="s">
        <v>57</v>
      </c>
      <c r="S15" s="162" t="s">
        <v>1217</v>
      </c>
      <c r="T15" s="169">
        <v>1.21</v>
      </c>
      <c r="U15" s="168" t="s">
        <v>1338</v>
      </c>
      <c r="V15" s="170">
        <v>4.7500000000000001E-2</v>
      </c>
      <c r="W15" s="171">
        <v>2.843E-2</v>
      </c>
      <c r="X15" s="162" t="s">
        <v>620</v>
      </c>
      <c r="Y15" s="162" t="s">
        <v>62</v>
      </c>
      <c r="Z15" s="169">
        <v>0.41</v>
      </c>
      <c r="AA15" s="169">
        <v>1</v>
      </c>
      <c r="AB15" s="169">
        <v>142.59</v>
      </c>
      <c r="AC15" s="168"/>
      <c r="AD15" s="169">
        <v>1E-3</v>
      </c>
      <c r="AE15" s="168"/>
      <c r="AG15" s="162" t="s">
        <v>17</v>
      </c>
      <c r="AH15" s="161">
        <v>0</v>
      </c>
      <c r="AI15" s="161">
        <v>7.896169321157511E-9</v>
      </c>
      <c r="AJ15" s="161">
        <v>9.11820566460002E-10</v>
      </c>
    </row>
    <row r="16" spans="1:36" s="9" customFormat="1">
      <c r="A16" s="168" t="s">
        <v>1213</v>
      </c>
      <c r="B16" s="168">
        <v>378</v>
      </c>
      <c r="C16" s="168" t="s">
        <v>1339</v>
      </c>
      <c r="D16" s="168" t="s">
        <v>1340</v>
      </c>
      <c r="E16" s="162" t="s">
        <v>1271</v>
      </c>
      <c r="F16" s="168" t="s">
        <v>1341</v>
      </c>
      <c r="G16" s="168" t="s">
        <v>1342</v>
      </c>
      <c r="H16" s="162" t="s">
        <v>76</v>
      </c>
      <c r="I16" s="168" t="s">
        <v>229</v>
      </c>
      <c r="J16" s="162" t="s">
        <v>53</v>
      </c>
      <c r="K16" s="162" t="s">
        <v>53</v>
      </c>
      <c r="L16" s="168" t="s">
        <v>805</v>
      </c>
      <c r="M16" s="162" t="s">
        <v>311</v>
      </c>
      <c r="N16" s="168" t="s">
        <v>256</v>
      </c>
      <c r="O16" s="168" t="s">
        <v>62</v>
      </c>
      <c r="P16" s="168" t="s">
        <v>1316</v>
      </c>
      <c r="Q16" s="168" t="s">
        <v>70</v>
      </c>
      <c r="R16" s="168" t="s">
        <v>57</v>
      </c>
      <c r="S16" s="162" t="s">
        <v>1217</v>
      </c>
      <c r="T16" s="169">
        <v>4.1150000000000002</v>
      </c>
      <c r="U16" s="168" t="s">
        <v>1343</v>
      </c>
      <c r="V16" s="170">
        <v>3.1699999999999999E-2</v>
      </c>
      <c r="W16" s="171">
        <v>3.594E-2</v>
      </c>
      <c r="X16" s="162" t="s">
        <v>620</v>
      </c>
      <c r="Y16" s="162" t="s">
        <v>62</v>
      </c>
      <c r="Z16" s="169">
        <v>5450000</v>
      </c>
      <c r="AA16" s="169">
        <v>1</v>
      </c>
      <c r="AB16" s="169">
        <v>105.55</v>
      </c>
      <c r="AC16" s="168"/>
      <c r="AD16" s="169">
        <v>5752.4750000000004</v>
      </c>
      <c r="AE16" s="168"/>
      <c r="AG16" s="162" t="s">
        <v>17</v>
      </c>
      <c r="AH16" s="161">
        <v>6.4539999999999997E-3</v>
      </c>
      <c r="AI16" s="161">
        <v>7.76959295125981E-2</v>
      </c>
      <c r="AJ16" s="161">
        <v>8.9720399320702901E-3</v>
      </c>
    </row>
    <row r="17" spans="1:36" s="9" customFormat="1">
      <c r="A17" s="168" t="s">
        <v>1213</v>
      </c>
      <c r="B17" s="168">
        <v>378</v>
      </c>
      <c r="C17" s="168" t="s">
        <v>1344</v>
      </c>
      <c r="D17" s="168" t="s">
        <v>1345</v>
      </c>
      <c r="E17" s="162" t="s">
        <v>1271</v>
      </c>
      <c r="F17" s="168" t="s">
        <v>1346</v>
      </c>
      <c r="G17" s="168" t="s">
        <v>1347</v>
      </c>
      <c r="H17" s="162" t="s">
        <v>76</v>
      </c>
      <c r="I17" s="168" t="s">
        <v>229</v>
      </c>
      <c r="J17" s="162" t="s">
        <v>53</v>
      </c>
      <c r="K17" s="162" t="s">
        <v>53</v>
      </c>
      <c r="L17" s="168" t="s">
        <v>805</v>
      </c>
      <c r="M17" s="162" t="s">
        <v>311</v>
      </c>
      <c r="N17" s="168" t="s">
        <v>156</v>
      </c>
      <c r="O17" s="168" t="s">
        <v>62</v>
      </c>
      <c r="P17" s="168" t="s">
        <v>1310</v>
      </c>
      <c r="Q17" s="168" t="s">
        <v>70</v>
      </c>
      <c r="R17" s="168" t="s">
        <v>57</v>
      </c>
      <c r="S17" s="162" t="s">
        <v>1217</v>
      </c>
      <c r="T17" s="169">
        <v>5.9729999999999999</v>
      </c>
      <c r="U17" s="168" t="s">
        <v>1348</v>
      </c>
      <c r="V17" s="170">
        <v>3.3000000000000002E-2</v>
      </c>
      <c r="W17" s="171">
        <v>4.1739999999999999E-2</v>
      </c>
      <c r="X17" s="162" t="s">
        <v>620</v>
      </c>
      <c r="Y17" s="162" t="s">
        <v>62</v>
      </c>
      <c r="Z17" s="169">
        <v>2143589.7999999998</v>
      </c>
      <c r="AA17" s="169">
        <v>1</v>
      </c>
      <c r="AB17" s="169">
        <v>100.71</v>
      </c>
      <c r="AC17" s="168"/>
      <c r="AD17" s="169">
        <v>2158.8090000000002</v>
      </c>
      <c r="AE17" s="168"/>
      <c r="AG17" s="162" t="s">
        <v>17</v>
      </c>
      <c r="AH17" s="161">
        <v>1.712E-3</v>
      </c>
      <c r="AI17" s="161">
        <v>2.91580049003182E-2</v>
      </c>
      <c r="AJ17" s="161">
        <v>3.36705907177206E-3</v>
      </c>
    </row>
    <row r="18" spans="1:36" s="9" customFormat="1">
      <c r="A18" s="168" t="s">
        <v>1213</v>
      </c>
      <c r="B18" s="168">
        <v>378</v>
      </c>
      <c r="C18" s="168" t="s">
        <v>1349</v>
      </c>
      <c r="D18" s="168" t="s">
        <v>1350</v>
      </c>
      <c r="E18" s="162" t="s">
        <v>1271</v>
      </c>
      <c r="F18" s="168" t="s">
        <v>1351</v>
      </c>
      <c r="G18" s="168" t="s">
        <v>1352</v>
      </c>
      <c r="H18" s="162" t="s">
        <v>76</v>
      </c>
      <c r="I18" s="168" t="s">
        <v>229</v>
      </c>
      <c r="J18" s="162" t="s">
        <v>53</v>
      </c>
      <c r="K18" s="162" t="s">
        <v>53</v>
      </c>
      <c r="L18" s="168" t="s">
        <v>805</v>
      </c>
      <c r="M18" s="162" t="s">
        <v>311</v>
      </c>
      <c r="N18" s="168" t="s">
        <v>635</v>
      </c>
      <c r="O18" s="168" t="s">
        <v>62</v>
      </c>
      <c r="P18" s="168" t="s">
        <v>1304</v>
      </c>
      <c r="Q18" s="168" t="s">
        <v>65</v>
      </c>
      <c r="R18" s="168" t="s">
        <v>57</v>
      </c>
      <c r="S18" s="162" t="s">
        <v>1217</v>
      </c>
      <c r="T18" s="169">
        <v>3.028</v>
      </c>
      <c r="U18" s="168" t="s">
        <v>1353</v>
      </c>
      <c r="V18" s="170">
        <v>1.7999999999999999E-2</v>
      </c>
      <c r="W18" s="171">
        <v>3.0200000000000001E-2</v>
      </c>
      <c r="X18" s="162" t="s">
        <v>620</v>
      </c>
      <c r="Y18" s="162" t="s">
        <v>62</v>
      </c>
      <c r="Z18" s="169">
        <v>743182.37</v>
      </c>
      <c r="AA18" s="169">
        <v>1</v>
      </c>
      <c r="AB18" s="169">
        <v>110.52</v>
      </c>
      <c r="AC18" s="168"/>
      <c r="AD18" s="169">
        <v>821.36500000000001</v>
      </c>
      <c r="AE18" s="168"/>
      <c r="AG18" s="162" t="s">
        <v>17</v>
      </c>
      <c r="AH18" s="161">
        <v>9.4200000000000002E-4</v>
      </c>
      <c r="AI18" s="161">
        <v>1.10937864505552E-2</v>
      </c>
      <c r="AJ18" s="161">
        <v>1.2810696217503E-3</v>
      </c>
    </row>
    <row r="19" spans="1:36" s="9" customFormat="1">
      <c r="A19" s="168" t="s">
        <v>1213</v>
      </c>
      <c r="B19" s="168">
        <v>378</v>
      </c>
      <c r="C19" s="168" t="s">
        <v>1349</v>
      </c>
      <c r="D19" s="168" t="s">
        <v>1350</v>
      </c>
      <c r="E19" s="162" t="s">
        <v>1271</v>
      </c>
      <c r="F19" s="168" t="s">
        <v>1354</v>
      </c>
      <c r="G19" s="168" t="s">
        <v>1355</v>
      </c>
      <c r="H19" s="162" t="s">
        <v>76</v>
      </c>
      <c r="I19" s="168" t="s">
        <v>229</v>
      </c>
      <c r="J19" s="162" t="s">
        <v>53</v>
      </c>
      <c r="K19" s="162" t="s">
        <v>53</v>
      </c>
      <c r="L19" s="168" t="s">
        <v>805</v>
      </c>
      <c r="M19" s="162" t="s">
        <v>311</v>
      </c>
      <c r="N19" s="168" t="s">
        <v>635</v>
      </c>
      <c r="O19" s="168" t="s">
        <v>62</v>
      </c>
      <c r="P19" s="168" t="s">
        <v>1356</v>
      </c>
      <c r="Q19" s="168" t="s">
        <v>65</v>
      </c>
      <c r="R19" s="168" t="s">
        <v>57</v>
      </c>
      <c r="S19" s="162" t="s">
        <v>1217</v>
      </c>
      <c r="T19" s="169">
        <v>1.9419999999999999</v>
      </c>
      <c r="U19" s="168" t="s">
        <v>1357</v>
      </c>
      <c r="V19" s="170">
        <v>2.2499999999999999E-2</v>
      </c>
      <c r="W19" s="171">
        <v>3.3320000000000002E-2</v>
      </c>
      <c r="X19" s="162" t="s">
        <v>620</v>
      </c>
      <c r="Y19" s="162" t="s">
        <v>62</v>
      </c>
      <c r="Z19" s="169">
        <v>360250.43</v>
      </c>
      <c r="AA19" s="169">
        <v>1</v>
      </c>
      <c r="AB19" s="169">
        <v>111.81</v>
      </c>
      <c r="AC19" s="168"/>
      <c r="AD19" s="169">
        <v>402.79599999999999</v>
      </c>
      <c r="AE19" s="168"/>
      <c r="AG19" s="162" t="s">
        <v>17</v>
      </c>
      <c r="AH19" s="161">
        <v>7.2199999999999999E-4</v>
      </c>
      <c r="AI19" s="161">
        <v>5.4403730695521497E-3</v>
      </c>
      <c r="AJ19" s="161">
        <v>6.2823425540545501E-4</v>
      </c>
    </row>
    <row r="20" spans="1:36" s="9" customFormat="1">
      <c r="A20" s="9" t="s">
        <v>1213</v>
      </c>
      <c r="B20" s="9">
        <v>378</v>
      </c>
      <c r="C20" s="9" t="s">
        <v>1358</v>
      </c>
      <c r="D20" s="9" t="s">
        <v>1359</v>
      </c>
      <c r="E20" s="162" t="s">
        <v>1271</v>
      </c>
      <c r="F20" s="9" t="s">
        <v>1360</v>
      </c>
      <c r="G20" s="9" t="s">
        <v>1361</v>
      </c>
      <c r="H20" s="162" t="s">
        <v>76</v>
      </c>
      <c r="I20" s="168" t="s">
        <v>229</v>
      </c>
      <c r="J20" s="162" t="s">
        <v>53</v>
      </c>
      <c r="K20" s="162" t="s">
        <v>53</v>
      </c>
      <c r="L20" s="168" t="s">
        <v>805</v>
      </c>
      <c r="M20" s="162" t="s">
        <v>311</v>
      </c>
      <c r="N20" s="168" t="s">
        <v>269</v>
      </c>
      <c r="O20" s="168" t="s">
        <v>62</v>
      </c>
      <c r="P20" s="9" t="s">
        <v>1362</v>
      </c>
      <c r="Q20" s="168" t="s">
        <v>70</v>
      </c>
      <c r="R20" s="168" t="s">
        <v>57</v>
      </c>
      <c r="S20" s="9" t="s">
        <v>1217</v>
      </c>
      <c r="T20" s="159">
        <v>4.7850000000000001</v>
      </c>
      <c r="U20" s="9" t="s">
        <v>1363</v>
      </c>
      <c r="V20" s="172">
        <v>4.4000000000000003E-3</v>
      </c>
      <c r="W20" s="161">
        <v>2.9190000000000001E-2</v>
      </c>
      <c r="X20" s="162" t="s">
        <v>620</v>
      </c>
      <c r="Y20" s="162" t="s">
        <v>62</v>
      </c>
      <c r="Z20" s="159">
        <v>2814349.8</v>
      </c>
      <c r="AA20" s="159">
        <v>1</v>
      </c>
      <c r="AB20" s="159">
        <v>101.08</v>
      </c>
      <c r="AD20" s="159">
        <v>2844.7449999999999</v>
      </c>
      <c r="AG20" s="9" t="s">
        <v>17</v>
      </c>
      <c r="AH20" s="161">
        <v>3.2989999999999998E-3</v>
      </c>
      <c r="AI20" s="161">
        <v>3.8422607615050598E-2</v>
      </c>
      <c r="AJ20" s="161">
        <v>4.4369012891544799E-3</v>
      </c>
    </row>
    <row r="21" spans="1:36" s="9" customFormat="1">
      <c r="A21" s="9" t="s">
        <v>1213</v>
      </c>
      <c r="B21" s="9">
        <v>378</v>
      </c>
      <c r="C21" s="9" t="s">
        <v>1358</v>
      </c>
      <c r="D21" s="9" t="s">
        <v>1359</v>
      </c>
      <c r="E21" s="5" t="s">
        <v>1271</v>
      </c>
      <c r="F21" s="9" t="s">
        <v>1364</v>
      </c>
      <c r="G21" s="9" t="s">
        <v>1365</v>
      </c>
      <c r="H21" s="5" t="s">
        <v>76</v>
      </c>
      <c r="I21" s="9" t="s">
        <v>228</v>
      </c>
      <c r="J21" s="9" t="s">
        <v>53</v>
      </c>
      <c r="K21" s="9" t="s">
        <v>53</v>
      </c>
      <c r="L21" s="9" t="s">
        <v>805</v>
      </c>
      <c r="M21" s="5" t="s">
        <v>311</v>
      </c>
      <c r="N21" s="9" t="s">
        <v>269</v>
      </c>
      <c r="O21" s="9" t="s">
        <v>62</v>
      </c>
      <c r="P21" s="9" t="s">
        <v>1362</v>
      </c>
      <c r="Q21" s="9" t="s">
        <v>70</v>
      </c>
      <c r="R21" s="9" t="s">
        <v>57</v>
      </c>
      <c r="S21" s="9" t="s">
        <v>1217</v>
      </c>
      <c r="T21" s="159">
        <v>4.4870000000000001</v>
      </c>
      <c r="U21" s="9" t="s">
        <v>1366</v>
      </c>
      <c r="V21" s="172">
        <v>1.9400000000000001E-2</v>
      </c>
      <c r="W21" s="161">
        <v>5.4969999999999998E-2</v>
      </c>
      <c r="X21" s="5" t="s">
        <v>620</v>
      </c>
      <c r="Y21" s="5" t="s">
        <v>62</v>
      </c>
      <c r="Z21" s="159">
        <v>1859158</v>
      </c>
      <c r="AA21" s="159">
        <v>1</v>
      </c>
      <c r="AB21" s="159">
        <v>85.41</v>
      </c>
      <c r="AD21" s="159">
        <v>1587.9069999999999</v>
      </c>
      <c r="AG21" s="9" t="s">
        <v>17</v>
      </c>
      <c r="AH21" s="161">
        <v>3.0309999999999998E-3</v>
      </c>
      <c r="AI21" s="161">
        <v>2.1447098600035699E-2</v>
      </c>
      <c r="AJ21" s="161">
        <v>2.47663199698729E-3</v>
      </c>
    </row>
    <row r="22" spans="1:36" s="9" customFormat="1">
      <c r="A22" s="9" t="s">
        <v>1213</v>
      </c>
      <c r="B22" s="9">
        <v>378</v>
      </c>
      <c r="C22" s="9" t="s">
        <v>1367</v>
      </c>
      <c r="D22" s="9" t="s">
        <v>1368</v>
      </c>
      <c r="E22" s="5" t="s">
        <v>78</v>
      </c>
      <c r="F22" s="9" t="s">
        <v>1369</v>
      </c>
      <c r="G22" s="9" t="s">
        <v>1370</v>
      </c>
      <c r="H22" s="5" t="s">
        <v>76</v>
      </c>
      <c r="I22" s="9" t="s">
        <v>228</v>
      </c>
      <c r="J22" s="9" t="s">
        <v>53</v>
      </c>
      <c r="K22" s="9" t="s">
        <v>314</v>
      </c>
      <c r="L22" s="9" t="s">
        <v>805</v>
      </c>
      <c r="M22" s="5" t="s">
        <v>311</v>
      </c>
      <c r="N22" s="9" t="s">
        <v>636</v>
      </c>
      <c r="O22" s="9" t="s">
        <v>62</v>
      </c>
      <c r="P22" s="9" t="s">
        <v>1274</v>
      </c>
      <c r="Q22" s="9" t="s">
        <v>65</v>
      </c>
      <c r="R22" s="9" t="s">
        <v>57</v>
      </c>
      <c r="S22" s="9" t="s">
        <v>1217</v>
      </c>
      <c r="T22" s="159">
        <v>1.1639999999999999</v>
      </c>
      <c r="U22" s="9" t="s">
        <v>1371</v>
      </c>
      <c r="V22" s="172">
        <v>4.8000000000000001E-2</v>
      </c>
      <c r="W22" s="161">
        <v>5.4010000000000002E-2</v>
      </c>
      <c r="X22" s="5" t="s">
        <v>620</v>
      </c>
      <c r="Y22" s="5" t="s">
        <v>62</v>
      </c>
      <c r="Z22" s="159">
        <v>1764705.8</v>
      </c>
      <c r="AA22" s="159">
        <v>1</v>
      </c>
      <c r="AB22" s="159">
        <v>100.21</v>
      </c>
      <c r="AD22" s="159">
        <v>1768.412</v>
      </c>
      <c r="AG22" s="9" t="s">
        <v>17</v>
      </c>
      <c r="AH22" s="161">
        <v>4.7060000000000001E-3</v>
      </c>
      <c r="AI22" s="161">
        <v>2.3885091096947399E-2</v>
      </c>
      <c r="AJ22" s="161">
        <v>2.7581623959875598E-3</v>
      </c>
    </row>
    <row r="23" spans="1:36" s="9" customFormat="1">
      <c r="A23" s="9" t="s">
        <v>1213</v>
      </c>
      <c r="B23" s="9">
        <v>378</v>
      </c>
      <c r="C23" s="9" t="s">
        <v>1372</v>
      </c>
      <c r="D23" s="9" t="s">
        <v>1373</v>
      </c>
      <c r="E23" s="5" t="s">
        <v>1271</v>
      </c>
      <c r="F23" s="9" t="s">
        <v>1374</v>
      </c>
      <c r="G23" s="9" t="s">
        <v>1375</v>
      </c>
      <c r="H23" s="5" t="s">
        <v>76</v>
      </c>
      <c r="I23" s="9" t="s">
        <v>228</v>
      </c>
      <c r="J23" s="9" t="s">
        <v>53</v>
      </c>
      <c r="K23" s="9" t="s">
        <v>53</v>
      </c>
      <c r="L23" s="9" t="s">
        <v>805</v>
      </c>
      <c r="M23" s="9" t="s">
        <v>311</v>
      </c>
      <c r="N23" s="9" t="s">
        <v>692</v>
      </c>
      <c r="O23" s="9" t="s">
        <v>62</v>
      </c>
      <c r="P23" s="9" t="s">
        <v>1290</v>
      </c>
      <c r="Q23" s="9" t="s">
        <v>65</v>
      </c>
      <c r="R23" s="9" t="s">
        <v>57</v>
      </c>
      <c r="S23" s="9" t="s">
        <v>1217</v>
      </c>
      <c r="T23" s="159">
        <v>2.581</v>
      </c>
      <c r="U23" s="9" t="s">
        <v>1376</v>
      </c>
      <c r="V23" s="172">
        <v>2.1999999999999999E-2</v>
      </c>
      <c r="W23" s="161">
        <v>5.3710000000000001E-2</v>
      </c>
      <c r="X23" s="5" t="s">
        <v>620</v>
      </c>
      <c r="Y23" s="5" t="s">
        <v>62</v>
      </c>
      <c r="Z23" s="159">
        <v>0.76</v>
      </c>
      <c r="AA23" s="159">
        <v>1</v>
      </c>
      <c r="AB23" s="159">
        <v>92.37</v>
      </c>
      <c r="AD23" s="159">
        <v>1E-3</v>
      </c>
      <c r="AG23" s="9" t="s">
        <v>17</v>
      </c>
      <c r="AH23" s="161">
        <v>0</v>
      </c>
      <c r="AI23" s="161">
        <v>9.4817404454600913E-9</v>
      </c>
      <c r="AJ23" s="161">
        <v>1.09491648321679E-9</v>
      </c>
    </row>
    <row r="24" spans="1:36" s="9" customFormat="1">
      <c r="A24" s="9" t="s">
        <v>1213</v>
      </c>
      <c r="B24" s="9">
        <v>378</v>
      </c>
      <c r="C24" s="9" t="s">
        <v>1377</v>
      </c>
      <c r="D24" s="9" t="s">
        <v>1378</v>
      </c>
      <c r="E24" s="5" t="s">
        <v>430</v>
      </c>
      <c r="F24" s="9" t="s">
        <v>1379</v>
      </c>
      <c r="G24" s="9" t="s">
        <v>1380</v>
      </c>
      <c r="H24" s="9" t="s">
        <v>76</v>
      </c>
      <c r="I24" s="9" t="s">
        <v>229</v>
      </c>
      <c r="J24" s="9" t="s">
        <v>53</v>
      </c>
      <c r="K24" s="9" t="s">
        <v>53</v>
      </c>
      <c r="L24" s="9" t="s">
        <v>805</v>
      </c>
      <c r="M24" s="9" t="s">
        <v>311</v>
      </c>
      <c r="N24" s="9" t="s">
        <v>156</v>
      </c>
      <c r="O24" s="9" t="s">
        <v>62</v>
      </c>
      <c r="P24" s="9" t="s">
        <v>1381</v>
      </c>
      <c r="Q24" s="9" t="s">
        <v>70</v>
      </c>
      <c r="R24" s="9" t="s">
        <v>57</v>
      </c>
      <c r="S24" s="9" t="s">
        <v>1217</v>
      </c>
      <c r="T24" s="159">
        <v>5.9749999999999996</v>
      </c>
      <c r="U24" s="9" t="s">
        <v>1382</v>
      </c>
      <c r="V24" s="172">
        <v>2.3900000000000001E-2</v>
      </c>
      <c r="W24" s="161">
        <v>2.9860000000000001E-2</v>
      </c>
      <c r="X24" s="5" t="s">
        <v>620</v>
      </c>
      <c r="Y24" s="5" t="s">
        <v>62</v>
      </c>
      <c r="Z24" s="159">
        <v>496948</v>
      </c>
      <c r="AA24" s="159">
        <v>1</v>
      </c>
      <c r="AB24" s="159">
        <v>109.95</v>
      </c>
      <c r="AD24" s="159">
        <v>546.39400000000001</v>
      </c>
      <c r="AG24" s="9" t="s">
        <v>17</v>
      </c>
      <c r="AH24" s="161">
        <v>1.2799999999999999E-4</v>
      </c>
      <c r="AI24" s="161">
        <v>7.3798869250156704E-3</v>
      </c>
      <c r="AJ24" s="161">
        <v>8.5220217585102605E-4</v>
      </c>
    </row>
    <row r="25" spans="1:36" s="9" customFormat="1">
      <c r="A25" s="9" t="s">
        <v>1213</v>
      </c>
      <c r="B25" s="9">
        <v>378</v>
      </c>
      <c r="C25" s="9" t="s">
        <v>1383</v>
      </c>
      <c r="D25" s="9" t="s">
        <v>1384</v>
      </c>
      <c r="E25" s="5" t="s">
        <v>1271</v>
      </c>
      <c r="F25" s="9" t="s">
        <v>1385</v>
      </c>
      <c r="G25" s="9" t="s">
        <v>1386</v>
      </c>
      <c r="H25" s="9" t="s">
        <v>76</v>
      </c>
      <c r="I25" s="9" t="s">
        <v>229</v>
      </c>
      <c r="J25" s="9" t="s">
        <v>53</v>
      </c>
      <c r="K25" s="9" t="s">
        <v>53</v>
      </c>
      <c r="L25" s="9" t="s">
        <v>805</v>
      </c>
      <c r="M25" s="9" t="s">
        <v>311</v>
      </c>
      <c r="N25" s="9" t="s">
        <v>635</v>
      </c>
      <c r="O25" s="9" t="s">
        <v>62</v>
      </c>
      <c r="P25" s="9" t="s">
        <v>1316</v>
      </c>
      <c r="Q25" s="9" t="s">
        <v>70</v>
      </c>
      <c r="R25" s="9" t="s">
        <v>57</v>
      </c>
      <c r="S25" s="9" t="s">
        <v>1217</v>
      </c>
      <c r="T25" s="159">
        <v>3.4239999999999999</v>
      </c>
      <c r="U25" s="9" t="s">
        <v>1387</v>
      </c>
      <c r="V25" s="172">
        <v>2.4E-2</v>
      </c>
      <c r="W25" s="161">
        <v>3.0349999999999999E-2</v>
      </c>
      <c r="X25" s="5" t="s">
        <v>620</v>
      </c>
      <c r="Y25" s="5" t="s">
        <v>62</v>
      </c>
      <c r="Z25" s="159">
        <v>1306000.77</v>
      </c>
      <c r="AA25" s="159">
        <v>1</v>
      </c>
      <c r="AB25" s="159">
        <v>113.28</v>
      </c>
      <c r="AD25" s="159">
        <v>1479.4380000000001</v>
      </c>
      <c r="AG25" s="9" t="s">
        <v>17</v>
      </c>
      <c r="AH25" s="161">
        <v>9.68E-4</v>
      </c>
      <c r="AI25" s="161">
        <v>1.9982057306096E-2</v>
      </c>
      <c r="AJ25" s="161">
        <v>2.30745442135602E-3</v>
      </c>
    </row>
    <row r="26" spans="1:36" s="9" customFormat="1">
      <c r="A26" s="9" t="s">
        <v>1213</v>
      </c>
      <c r="B26" s="9">
        <v>378</v>
      </c>
      <c r="C26" s="9" t="s">
        <v>1388</v>
      </c>
      <c r="D26" s="9" t="s">
        <v>1389</v>
      </c>
      <c r="E26" s="5" t="s">
        <v>1271</v>
      </c>
      <c r="F26" s="9" t="s">
        <v>1390</v>
      </c>
      <c r="G26" s="9" t="s">
        <v>1391</v>
      </c>
      <c r="H26" s="9" t="s">
        <v>76</v>
      </c>
      <c r="I26" s="9" t="s">
        <v>228</v>
      </c>
      <c r="J26" s="9" t="s">
        <v>53</v>
      </c>
      <c r="K26" s="9" t="s">
        <v>53</v>
      </c>
      <c r="L26" s="9" t="s">
        <v>805</v>
      </c>
      <c r="M26" s="9" t="s">
        <v>311</v>
      </c>
      <c r="N26" s="9" t="s">
        <v>269</v>
      </c>
      <c r="O26" s="9" t="s">
        <v>62</v>
      </c>
      <c r="P26" s="9" t="s">
        <v>1274</v>
      </c>
      <c r="Q26" s="9" t="s">
        <v>65</v>
      </c>
      <c r="R26" s="9" t="s">
        <v>57</v>
      </c>
      <c r="S26" s="9" t="s">
        <v>1217</v>
      </c>
      <c r="T26" s="159">
        <v>5.4</v>
      </c>
      <c r="U26" s="9" t="s">
        <v>1392</v>
      </c>
      <c r="V26" s="172">
        <v>5.2499999999999998E-2</v>
      </c>
      <c r="W26" s="161">
        <v>5.994E-2</v>
      </c>
      <c r="X26" s="5" t="s">
        <v>620</v>
      </c>
      <c r="Y26" s="5" t="s">
        <v>62</v>
      </c>
      <c r="Z26" s="159">
        <v>1681000</v>
      </c>
      <c r="AA26" s="159">
        <v>1</v>
      </c>
      <c r="AB26" s="159">
        <v>97.42</v>
      </c>
      <c r="AD26" s="159">
        <v>1637.63</v>
      </c>
      <c r="AG26" s="9" t="s">
        <v>17</v>
      </c>
      <c r="AH26" s="161">
        <v>3.362E-3</v>
      </c>
      <c r="AI26" s="161">
        <v>2.2118688144998799E-2</v>
      </c>
      <c r="AJ26" s="161">
        <v>2.5541846854378802E-3</v>
      </c>
    </row>
    <row r="27" spans="1:36" s="9" customFormat="1">
      <c r="A27" s="9" t="s">
        <v>1213</v>
      </c>
      <c r="B27" s="9">
        <v>378</v>
      </c>
      <c r="C27" s="9" t="s">
        <v>1218</v>
      </c>
      <c r="D27" s="9" t="s">
        <v>1393</v>
      </c>
      <c r="E27" s="5" t="s">
        <v>430</v>
      </c>
      <c r="F27" s="9" t="s">
        <v>1394</v>
      </c>
      <c r="G27" s="9" t="s">
        <v>1395</v>
      </c>
      <c r="H27" s="9" t="s">
        <v>76</v>
      </c>
      <c r="I27" s="9" t="s">
        <v>229</v>
      </c>
      <c r="J27" s="9" t="s">
        <v>53</v>
      </c>
      <c r="K27" s="9" t="s">
        <v>53</v>
      </c>
      <c r="L27" s="9" t="s">
        <v>805</v>
      </c>
      <c r="M27" s="9" t="s">
        <v>311</v>
      </c>
      <c r="N27" s="9" t="s">
        <v>256</v>
      </c>
      <c r="O27" s="9" t="s">
        <v>62</v>
      </c>
      <c r="P27" s="9" t="s">
        <v>1274</v>
      </c>
      <c r="Q27" s="9" t="s">
        <v>65</v>
      </c>
      <c r="R27" s="9" t="s">
        <v>57</v>
      </c>
      <c r="S27" s="9" t="s">
        <v>1217</v>
      </c>
      <c r="T27" s="159">
        <v>3.6459999999999999</v>
      </c>
      <c r="U27" s="9" t="s">
        <v>1396</v>
      </c>
      <c r="V27" s="172">
        <v>1.4999999999999999E-2</v>
      </c>
      <c r="W27" s="161">
        <v>3.1940000000000003E-2</v>
      </c>
      <c r="X27" s="5" t="s">
        <v>620</v>
      </c>
      <c r="Y27" s="5" t="s">
        <v>62</v>
      </c>
      <c r="Z27" s="159">
        <v>4400000</v>
      </c>
      <c r="AA27" s="159">
        <v>1</v>
      </c>
      <c r="AB27" s="159">
        <v>103.49</v>
      </c>
      <c r="AD27" s="159">
        <v>4553.5600000000004</v>
      </c>
      <c r="AG27" s="9" t="s">
        <v>17</v>
      </c>
      <c r="AH27" s="161">
        <v>3.1340000000000001E-3</v>
      </c>
      <c r="AI27" s="161">
        <v>6.1502757820135902E-2</v>
      </c>
      <c r="AJ27" s="161">
        <v>7.10211207403387E-3</v>
      </c>
    </row>
    <row r="28" spans="1:36" s="9" customFormat="1">
      <c r="A28" s="9" t="s">
        <v>1213</v>
      </c>
      <c r="B28" s="9">
        <v>378</v>
      </c>
      <c r="C28" s="9" t="s">
        <v>1397</v>
      </c>
      <c r="D28" s="9" t="s">
        <v>1398</v>
      </c>
      <c r="E28" s="5" t="s">
        <v>1271</v>
      </c>
      <c r="F28" s="9" t="s">
        <v>1399</v>
      </c>
      <c r="G28" s="9" t="s">
        <v>1400</v>
      </c>
      <c r="H28" s="9" t="s">
        <v>76</v>
      </c>
      <c r="I28" s="9" t="s">
        <v>228</v>
      </c>
      <c r="J28" s="9" t="s">
        <v>61</v>
      </c>
      <c r="K28" s="9" t="s">
        <v>314</v>
      </c>
      <c r="L28" s="9" t="s">
        <v>805</v>
      </c>
      <c r="M28" s="9" t="s">
        <v>311</v>
      </c>
      <c r="N28" s="9" t="s">
        <v>636</v>
      </c>
      <c r="O28" s="9" t="s">
        <v>62</v>
      </c>
      <c r="P28" s="9" t="s">
        <v>1401</v>
      </c>
      <c r="Q28" s="9" t="s">
        <v>70</v>
      </c>
      <c r="R28" s="9" t="s">
        <v>57</v>
      </c>
      <c r="S28" s="9" t="s">
        <v>1217</v>
      </c>
      <c r="T28" s="159">
        <v>1.3839999999999999</v>
      </c>
      <c r="U28" s="9" t="s">
        <v>1402</v>
      </c>
      <c r="V28" s="172">
        <v>3.95E-2</v>
      </c>
      <c r="W28" s="161">
        <v>6.0010000000000001E-2</v>
      </c>
      <c r="X28" s="5" t="s">
        <v>620</v>
      </c>
      <c r="Y28" s="5" t="s">
        <v>62</v>
      </c>
      <c r="Z28" s="159">
        <v>1041000</v>
      </c>
      <c r="AA28" s="159">
        <v>1</v>
      </c>
      <c r="AB28" s="159">
        <v>97.55</v>
      </c>
      <c r="AD28" s="159">
        <v>1015.495</v>
      </c>
      <c r="AG28" s="9" t="s">
        <v>17</v>
      </c>
      <c r="AH28" s="161">
        <v>3.3159999999999999E-3</v>
      </c>
      <c r="AI28" s="161">
        <v>1.3715812200550299E-2</v>
      </c>
      <c r="AJ28" s="161">
        <v>1.5838515033681499E-3</v>
      </c>
    </row>
    <row r="29" spans="1:36" s="9" customFormat="1">
      <c r="A29" s="9" t="s">
        <v>1213</v>
      </c>
      <c r="B29" s="9">
        <v>378</v>
      </c>
      <c r="C29" s="9" t="s">
        <v>1403</v>
      </c>
      <c r="D29" s="9" t="s">
        <v>1404</v>
      </c>
      <c r="E29" s="5" t="s">
        <v>1271</v>
      </c>
      <c r="F29" s="9" t="s">
        <v>1405</v>
      </c>
      <c r="G29" s="9" t="s">
        <v>1406</v>
      </c>
      <c r="H29" s="9" t="s">
        <v>76</v>
      </c>
      <c r="I29" s="9" t="s">
        <v>229</v>
      </c>
      <c r="J29" s="9" t="s">
        <v>53</v>
      </c>
      <c r="K29" s="9" t="s">
        <v>53</v>
      </c>
      <c r="L29" s="9" t="s">
        <v>805</v>
      </c>
      <c r="M29" s="9" t="s">
        <v>311</v>
      </c>
      <c r="N29" s="9" t="s">
        <v>635</v>
      </c>
      <c r="O29" s="9" t="s">
        <v>62</v>
      </c>
      <c r="P29" s="9" t="s">
        <v>1362</v>
      </c>
      <c r="Q29" s="9" t="s">
        <v>70</v>
      </c>
      <c r="R29" s="9" t="s">
        <v>57</v>
      </c>
      <c r="S29" s="9" t="s">
        <v>1217</v>
      </c>
      <c r="T29" s="159">
        <v>3.6880000000000002</v>
      </c>
      <c r="U29" s="9" t="s">
        <v>1407</v>
      </c>
      <c r="V29" s="172">
        <v>2.81E-2</v>
      </c>
      <c r="W29" s="161">
        <v>3.0360000000000002E-2</v>
      </c>
      <c r="X29" s="5" t="s">
        <v>620</v>
      </c>
      <c r="Y29" s="5" t="s">
        <v>62</v>
      </c>
      <c r="Z29" s="159">
        <v>1242187.5</v>
      </c>
      <c r="AA29" s="159">
        <v>1</v>
      </c>
      <c r="AB29" s="159">
        <v>113.93</v>
      </c>
      <c r="AD29" s="159">
        <v>1415.2239999999999</v>
      </c>
      <c r="AG29" s="9" t="s">
        <v>17</v>
      </c>
      <c r="AH29" s="161">
        <v>9.0200000000000002E-4</v>
      </c>
      <c r="AI29" s="161">
        <v>1.9114756890646501E-2</v>
      </c>
      <c r="AJ29" s="161">
        <v>2.2073017620168698E-3</v>
      </c>
    </row>
    <row r="30" spans="1:36" s="9" customFormat="1">
      <c r="A30" s="9" t="s">
        <v>1213</v>
      </c>
      <c r="B30" s="9">
        <v>378</v>
      </c>
      <c r="C30" s="9" t="s">
        <v>1408</v>
      </c>
      <c r="D30" s="9" t="s">
        <v>1409</v>
      </c>
      <c r="E30" s="5" t="s">
        <v>1271</v>
      </c>
      <c r="F30" s="9" t="s">
        <v>1410</v>
      </c>
      <c r="G30" s="9" t="s">
        <v>1411</v>
      </c>
      <c r="H30" s="9" t="s">
        <v>76</v>
      </c>
      <c r="I30" s="9" t="s">
        <v>229</v>
      </c>
      <c r="J30" s="9" t="s">
        <v>53</v>
      </c>
      <c r="K30" s="9" t="s">
        <v>53</v>
      </c>
      <c r="L30" s="9" t="s">
        <v>805</v>
      </c>
      <c r="M30" s="9" t="s">
        <v>311</v>
      </c>
      <c r="N30" s="9" t="s">
        <v>256</v>
      </c>
      <c r="O30" s="9" t="s">
        <v>62</v>
      </c>
      <c r="P30" s="9" t="s">
        <v>1412</v>
      </c>
      <c r="Q30" s="9" t="s">
        <v>70</v>
      </c>
      <c r="R30" s="9" t="s">
        <v>57</v>
      </c>
      <c r="S30" s="9" t="s">
        <v>1217</v>
      </c>
      <c r="T30" s="159">
        <v>2.4089999999999998</v>
      </c>
      <c r="U30" s="9" t="s">
        <v>1413</v>
      </c>
      <c r="V30" s="172">
        <v>5.0000000000000001E-3</v>
      </c>
      <c r="W30" s="161">
        <v>2.0039999999999999E-2</v>
      </c>
      <c r="X30" s="5" t="s">
        <v>620</v>
      </c>
      <c r="Y30" s="5" t="s">
        <v>62</v>
      </c>
      <c r="Z30" s="159">
        <v>0.01</v>
      </c>
      <c r="AA30" s="159">
        <v>1</v>
      </c>
      <c r="AB30" s="159">
        <v>108.28</v>
      </c>
      <c r="AD30" s="159">
        <v>0</v>
      </c>
      <c r="AG30" s="9" t="s">
        <v>17</v>
      </c>
      <c r="AH30" s="161">
        <v>0</v>
      </c>
      <c r="AI30" s="161">
        <v>1.46248619031358E-10</v>
      </c>
      <c r="AJ30" s="161">
        <v>1.6888252167016298E-11</v>
      </c>
    </row>
    <row r="31" spans="1:36" s="9" customFormat="1">
      <c r="A31" s="9" t="s">
        <v>1213</v>
      </c>
      <c r="B31" s="9">
        <v>378</v>
      </c>
      <c r="C31" s="9" t="s">
        <v>1408</v>
      </c>
      <c r="D31" s="9" t="s">
        <v>1409</v>
      </c>
      <c r="E31" s="5" t="s">
        <v>1271</v>
      </c>
      <c r="F31" s="9" t="s">
        <v>1414</v>
      </c>
      <c r="G31" s="9" t="s">
        <v>1415</v>
      </c>
      <c r="H31" s="9" t="s">
        <v>76</v>
      </c>
      <c r="I31" s="9" t="s">
        <v>229</v>
      </c>
      <c r="J31" s="9" t="s">
        <v>53</v>
      </c>
      <c r="K31" s="9" t="s">
        <v>53</v>
      </c>
      <c r="L31" s="9" t="s">
        <v>805</v>
      </c>
      <c r="M31" s="9" t="s">
        <v>311</v>
      </c>
      <c r="N31" s="9" t="s">
        <v>256</v>
      </c>
      <c r="O31" s="9" t="s">
        <v>62</v>
      </c>
      <c r="P31" s="9" t="s">
        <v>1412</v>
      </c>
      <c r="Q31" s="9" t="s">
        <v>70</v>
      </c>
      <c r="R31" s="9" t="s">
        <v>57</v>
      </c>
      <c r="S31" s="9" t="s">
        <v>1217</v>
      </c>
      <c r="T31" s="159">
        <v>0.66600000000000004</v>
      </c>
      <c r="U31" s="9" t="s">
        <v>1416</v>
      </c>
      <c r="V31" s="172">
        <v>9.4999999999999998E-3</v>
      </c>
      <c r="W31" s="161">
        <v>2.8910000000000002E-2</v>
      </c>
      <c r="X31" s="5" t="s">
        <v>620</v>
      </c>
      <c r="Y31" s="5" t="s">
        <v>62</v>
      </c>
      <c r="Z31" s="159">
        <v>0.06</v>
      </c>
      <c r="AA31" s="159">
        <v>1</v>
      </c>
      <c r="AB31" s="159">
        <v>113.35</v>
      </c>
      <c r="AD31" s="159">
        <v>0</v>
      </c>
      <c r="AG31" s="9" t="s">
        <v>17</v>
      </c>
      <c r="AH31" s="161">
        <v>0</v>
      </c>
      <c r="AI31" s="161">
        <v>9.1857855377933704E-10</v>
      </c>
      <c r="AJ31" s="161">
        <v>1.06074069992499E-10</v>
      </c>
    </row>
    <row r="32" spans="1:36" s="9" customFormat="1">
      <c r="A32" s="9" t="s">
        <v>1213</v>
      </c>
      <c r="B32" s="9">
        <v>378</v>
      </c>
      <c r="C32" s="9" t="s">
        <v>1408</v>
      </c>
      <c r="D32" s="9" t="s">
        <v>1409</v>
      </c>
      <c r="E32" s="5" t="s">
        <v>1271</v>
      </c>
      <c r="F32" s="9" t="s">
        <v>1417</v>
      </c>
      <c r="G32" s="9" t="s">
        <v>1418</v>
      </c>
      <c r="H32" s="9" t="s">
        <v>76</v>
      </c>
      <c r="I32" s="9" t="s">
        <v>229</v>
      </c>
      <c r="J32" s="9" t="s">
        <v>53</v>
      </c>
      <c r="K32" s="9" t="s">
        <v>53</v>
      </c>
      <c r="L32" s="9" t="s">
        <v>805</v>
      </c>
      <c r="M32" s="9" t="s">
        <v>311</v>
      </c>
      <c r="N32" s="9" t="s">
        <v>256</v>
      </c>
      <c r="O32" s="9" t="s">
        <v>62</v>
      </c>
      <c r="P32" s="9" t="s">
        <v>1316</v>
      </c>
      <c r="Q32" s="9" t="s">
        <v>70</v>
      </c>
      <c r="R32" s="9" t="s">
        <v>57</v>
      </c>
      <c r="S32" s="9" t="s">
        <v>1217</v>
      </c>
      <c r="T32" s="159">
        <v>3.7480000000000002</v>
      </c>
      <c r="U32" s="9" t="s">
        <v>1419</v>
      </c>
      <c r="V32" s="172">
        <v>3.3099999999999997E-2</v>
      </c>
      <c r="W32" s="161">
        <v>3.4340000000000002E-2</v>
      </c>
      <c r="X32" s="5" t="s">
        <v>620</v>
      </c>
      <c r="Y32" s="5" t="s">
        <v>62</v>
      </c>
      <c r="Z32" s="159">
        <v>3500000</v>
      </c>
      <c r="AA32" s="159">
        <v>1</v>
      </c>
      <c r="AB32" s="159">
        <v>105.15</v>
      </c>
      <c r="AD32" s="159">
        <v>3680.25</v>
      </c>
      <c r="AG32" s="9" t="s">
        <v>17</v>
      </c>
      <c r="AH32" s="161">
        <v>4.9899999999999996E-3</v>
      </c>
      <c r="AI32" s="161">
        <v>4.9707377187860703E-2</v>
      </c>
      <c r="AJ32" s="161">
        <v>5.7400249388309703E-3</v>
      </c>
    </row>
    <row r="33" spans="1:36" s="9" customFormat="1">
      <c r="A33" s="9" t="s">
        <v>1213</v>
      </c>
      <c r="B33" s="9">
        <v>378</v>
      </c>
      <c r="C33" s="9" t="s">
        <v>1408</v>
      </c>
      <c r="D33" s="9" t="s">
        <v>1409</v>
      </c>
      <c r="E33" s="5" t="s">
        <v>1271</v>
      </c>
      <c r="F33" s="9" t="s">
        <v>1420</v>
      </c>
      <c r="G33" s="9" t="s">
        <v>1421</v>
      </c>
      <c r="H33" s="9" t="s">
        <v>76</v>
      </c>
      <c r="I33" s="9" t="s">
        <v>229</v>
      </c>
      <c r="J33" s="9" t="s">
        <v>53</v>
      </c>
      <c r="K33" s="9" t="s">
        <v>53</v>
      </c>
      <c r="L33" s="9" t="s">
        <v>805</v>
      </c>
      <c r="M33" s="9" t="s">
        <v>311</v>
      </c>
      <c r="N33" s="9" t="s">
        <v>256</v>
      </c>
      <c r="O33" s="9" t="s">
        <v>62</v>
      </c>
      <c r="P33" s="9" t="s">
        <v>1274</v>
      </c>
      <c r="Q33" s="9" t="s">
        <v>65</v>
      </c>
      <c r="R33" s="9" t="s">
        <v>57</v>
      </c>
      <c r="S33" s="9" t="s">
        <v>1217</v>
      </c>
      <c r="T33" s="159">
        <v>4.6680000000000001</v>
      </c>
      <c r="U33" s="9" t="s">
        <v>1422</v>
      </c>
      <c r="V33" s="172">
        <v>3.3599999999999998E-2</v>
      </c>
      <c r="W33" s="161">
        <v>3.4770000000000002E-2</v>
      </c>
      <c r="X33" s="5" t="s">
        <v>620</v>
      </c>
      <c r="Y33" s="5" t="s">
        <v>62</v>
      </c>
      <c r="Z33" s="159">
        <v>1350000</v>
      </c>
      <c r="AA33" s="159">
        <v>1</v>
      </c>
      <c r="AB33" s="159">
        <v>101.42</v>
      </c>
      <c r="AD33" s="159">
        <v>1369.17</v>
      </c>
      <c r="AG33" s="9" t="s">
        <v>17</v>
      </c>
      <c r="AH33" s="161">
        <v>1.157E-3</v>
      </c>
      <c r="AI33" s="161">
        <v>1.84927245769454E-2</v>
      </c>
      <c r="AJ33" s="161">
        <v>2.1354717602062902E-3</v>
      </c>
    </row>
    <row r="34" spans="1:36" s="9" customFormat="1">
      <c r="A34" s="9" t="s">
        <v>1213</v>
      </c>
      <c r="B34" s="9">
        <v>378</v>
      </c>
      <c r="C34" s="9" t="s">
        <v>1408</v>
      </c>
      <c r="D34" s="9" t="s">
        <v>1409</v>
      </c>
      <c r="E34" s="5" t="s">
        <v>1271</v>
      </c>
      <c r="F34" s="9" t="s">
        <v>1423</v>
      </c>
      <c r="G34" s="9" t="s">
        <v>1424</v>
      </c>
      <c r="H34" s="9" t="s">
        <v>76</v>
      </c>
      <c r="I34" s="9" t="s">
        <v>229</v>
      </c>
      <c r="J34" s="9" t="s">
        <v>53</v>
      </c>
      <c r="K34" s="9" t="s">
        <v>53</v>
      </c>
      <c r="L34" s="9" t="s">
        <v>805</v>
      </c>
      <c r="M34" s="9" t="s">
        <v>311</v>
      </c>
      <c r="N34" s="9" t="s">
        <v>256</v>
      </c>
      <c r="O34" s="9" t="s">
        <v>62</v>
      </c>
      <c r="P34" s="9" t="s">
        <v>1412</v>
      </c>
      <c r="Q34" s="9" t="s">
        <v>70</v>
      </c>
      <c r="R34" s="9" t="s">
        <v>57</v>
      </c>
      <c r="S34" s="9" t="s">
        <v>1217</v>
      </c>
      <c r="T34" s="159">
        <v>1.9710000000000001</v>
      </c>
      <c r="U34" s="9" t="s">
        <v>1425</v>
      </c>
      <c r="V34" s="172">
        <v>3.8E-3</v>
      </c>
      <c r="W34" s="161">
        <v>2.087E-2</v>
      </c>
      <c r="X34" s="5" t="s">
        <v>620</v>
      </c>
      <c r="Y34" s="5" t="s">
        <v>62</v>
      </c>
      <c r="Z34" s="159">
        <v>2000000</v>
      </c>
      <c r="AA34" s="159">
        <v>1</v>
      </c>
      <c r="AB34" s="159">
        <v>107.97</v>
      </c>
      <c r="AD34" s="159">
        <v>2159.4</v>
      </c>
      <c r="AG34" s="9" t="s">
        <v>17</v>
      </c>
      <c r="AH34" s="161">
        <v>6.6699999999999995E-4</v>
      </c>
      <c r="AI34" s="161">
        <v>2.9165983370549899E-2</v>
      </c>
      <c r="AJ34" s="161">
        <v>3.3679803961447199E-3</v>
      </c>
    </row>
    <row r="35" spans="1:36" s="9" customFormat="1">
      <c r="A35" s="9" t="s">
        <v>1213</v>
      </c>
      <c r="B35" s="9">
        <v>378</v>
      </c>
      <c r="C35" s="9" t="s">
        <v>1426</v>
      </c>
      <c r="D35" s="9" t="s">
        <v>1427</v>
      </c>
      <c r="E35" s="5" t="s">
        <v>1271</v>
      </c>
      <c r="F35" s="9" t="s">
        <v>1428</v>
      </c>
      <c r="G35" s="9" t="s">
        <v>1429</v>
      </c>
      <c r="H35" s="9" t="s">
        <v>76</v>
      </c>
      <c r="I35" s="9" t="s">
        <v>229</v>
      </c>
      <c r="J35" s="9" t="s">
        <v>53</v>
      </c>
      <c r="K35" s="9" t="s">
        <v>53</v>
      </c>
      <c r="L35" s="9" t="s">
        <v>805</v>
      </c>
      <c r="M35" s="9" t="s">
        <v>311</v>
      </c>
      <c r="N35" s="9" t="s">
        <v>633</v>
      </c>
      <c r="O35" s="9" t="s">
        <v>62</v>
      </c>
      <c r="P35" s="9" t="s">
        <v>1401</v>
      </c>
      <c r="Q35" s="9" t="s">
        <v>70</v>
      </c>
      <c r="R35" s="9" t="s">
        <v>57</v>
      </c>
      <c r="S35" s="9" t="s">
        <v>1217</v>
      </c>
      <c r="T35" s="159">
        <v>1.0389999999999999</v>
      </c>
      <c r="U35" s="9" t="s">
        <v>1430</v>
      </c>
      <c r="V35" s="172">
        <v>1.8499999999999999E-2</v>
      </c>
      <c r="W35" s="161">
        <v>2.92E-2</v>
      </c>
      <c r="X35" s="5" t="s">
        <v>620</v>
      </c>
      <c r="Y35" s="5" t="s">
        <v>62</v>
      </c>
      <c r="Z35" s="159">
        <v>0.51</v>
      </c>
      <c r="AA35" s="159">
        <v>1</v>
      </c>
      <c r="AB35" s="159">
        <v>112.32</v>
      </c>
      <c r="AD35" s="159">
        <v>1E-3</v>
      </c>
      <c r="AG35" s="9" t="s">
        <v>17</v>
      </c>
      <c r="AH35" s="161">
        <v>0</v>
      </c>
      <c r="AI35" s="161">
        <v>7.7369679476330812E-9</v>
      </c>
      <c r="AJ35" s="161">
        <v>8.9343657788477007E-10</v>
      </c>
    </row>
    <row r="36" spans="1:36" s="9" customFormat="1">
      <c r="A36" s="9" t="s">
        <v>1213</v>
      </c>
      <c r="B36" s="9">
        <v>378</v>
      </c>
      <c r="C36" s="9" t="s">
        <v>1431</v>
      </c>
      <c r="D36" s="9" t="s">
        <v>1432</v>
      </c>
      <c r="E36" s="5" t="s">
        <v>1271</v>
      </c>
      <c r="F36" s="9" t="s">
        <v>1433</v>
      </c>
      <c r="G36" s="9" t="s">
        <v>1434</v>
      </c>
      <c r="H36" s="9" t="s">
        <v>76</v>
      </c>
      <c r="I36" s="9" t="s">
        <v>229</v>
      </c>
      <c r="J36" s="9" t="s">
        <v>53</v>
      </c>
      <c r="K36" s="9" t="s">
        <v>53</v>
      </c>
      <c r="L36" s="9" t="s">
        <v>805</v>
      </c>
      <c r="M36" s="9" t="s">
        <v>311</v>
      </c>
      <c r="N36" s="9" t="s">
        <v>635</v>
      </c>
      <c r="O36" s="9" t="s">
        <v>62</v>
      </c>
      <c r="P36" s="9" t="s">
        <v>1280</v>
      </c>
      <c r="Q36" s="9" t="s">
        <v>65</v>
      </c>
      <c r="R36" s="9" t="s">
        <v>57</v>
      </c>
      <c r="S36" s="9" t="s">
        <v>1217</v>
      </c>
      <c r="T36" s="159">
        <v>4.1340000000000003</v>
      </c>
      <c r="U36" s="9" t="s">
        <v>1435</v>
      </c>
      <c r="V36" s="172">
        <v>2.2499999999999999E-2</v>
      </c>
      <c r="W36" s="161">
        <v>3.0800000000000001E-2</v>
      </c>
      <c r="X36" s="5" t="s">
        <v>620</v>
      </c>
      <c r="Y36" s="5" t="s">
        <v>62</v>
      </c>
      <c r="Z36" s="159">
        <v>1058078.71</v>
      </c>
      <c r="AA36" s="159">
        <v>1</v>
      </c>
      <c r="AB36" s="159">
        <v>111.19</v>
      </c>
      <c r="AC36" s="159">
        <v>105.526</v>
      </c>
      <c r="AD36" s="159">
        <v>1282.0039999999999</v>
      </c>
      <c r="AG36" s="9" t="s">
        <v>17</v>
      </c>
      <c r="AH36" s="161">
        <v>8.3699999999999996E-4</v>
      </c>
      <c r="AI36" s="161">
        <v>1.7315417354184699E-2</v>
      </c>
      <c r="AJ36" s="161">
        <v>1.99952065593112E-3</v>
      </c>
    </row>
    <row r="37" spans="1:36" s="9" customFormat="1">
      <c r="A37" s="9" t="s">
        <v>1213</v>
      </c>
      <c r="B37" s="9">
        <v>378</v>
      </c>
      <c r="C37" s="9" t="s">
        <v>1436</v>
      </c>
      <c r="D37" s="9" t="s">
        <v>1437</v>
      </c>
      <c r="E37" s="5" t="s">
        <v>1271</v>
      </c>
      <c r="F37" s="9" t="s">
        <v>1438</v>
      </c>
      <c r="G37" s="9" t="s">
        <v>1439</v>
      </c>
      <c r="H37" s="9" t="s">
        <v>76</v>
      </c>
      <c r="I37" s="9" t="s">
        <v>228</v>
      </c>
      <c r="J37" s="9" t="s">
        <v>53</v>
      </c>
      <c r="K37" s="9" t="s">
        <v>53</v>
      </c>
      <c r="L37" s="9" t="s">
        <v>805</v>
      </c>
      <c r="M37" s="9" t="s">
        <v>1261</v>
      </c>
      <c r="N37" s="9" t="s">
        <v>267</v>
      </c>
      <c r="O37" s="9" t="s">
        <v>62</v>
      </c>
      <c r="P37" s="9" t="s">
        <v>1356</v>
      </c>
      <c r="Q37" s="9" t="s">
        <v>65</v>
      </c>
      <c r="R37" s="9" t="s">
        <v>57</v>
      </c>
      <c r="S37" s="9" t="s">
        <v>1217</v>
      </c>
      <c r="T37" s="159">
        <v>3.8690000000000002</v>
      </c>
      <c r="U37" s="9" t="s">
        <v>1440</v>
      </c>
      <c r="V37" s="172">
        <v>6.7000000000000004E-2</v>
      </c>
      <c r="W37" s="161">
        <v>6.6000000000000003E-2</v>
      </c>
      <c r="X37" s="5" t="s">
        <v>620</v>
      </c>
      <c r="Y37" s="5" t="s">
        <v>62</v>
      </c>
      <c r="Z37" s="159">
        <v>712000</v>
      </c>
      <c r="AA37" s="159">
        <v>1</v>
      </c>
      <c r="AB37" s="159">
        <v>102.81</v>
      </c>
      <c r="AD37" s="159">
        <v>732.00699999999995</v>
      </c>
      <c r="AG37" s="9" t="s">
        <v>17</v>
      </c>
      <c r="AH37" s="161">
        <v>7.8200000000000003E-4</v>
      </c>
      <c r="AI37" s="161">
        <v>9.8868712708728504E-3</v>
      </c>
      <c r="AJ37" s="161">
        <v>1.14169949960025E-3</v>
      </c>
    </row>
    <row r="38" spans="1:36" s="9" customFormat="1">
      <c r="A38" s="9" t="s">
        <v>1213</v>
      </c>
      <c r="B38" s="9">
        <v>378</v>
      </c>
      <c r="C38" s="9" t="s">
        <v>1441</v>
      </c>
      <c r="D38" s="9" t="s">
        <v>1442</v>
      </c>
      <c r="E38" s="5" t="s">
        <v>432</v>
      </c>
      <c r="F38" s="9" t="s">
        <v>1443</v>
      </c>
      <c r="G38" s="9" t="s">
        <v>1444</v>
      </c>
      <c r="H38" s="9" t="s">
        <v>76</v>
      </c>
      <c r="I38" s="9" t="s">
        <v>228</v>
      </c>
      <c r="J38" s="9" t="s">
        <v>61</v>
      </c>
      <c r="K38" s="9" t="s">
        <v>314</v>
      </c>
      <c r="L38" s="9" t="s">
        <v>805</v>
      </c>
      <c r="M38" s="9" t="s">
        <v>311</v>
      </c>
      <c r="N38" s="9" t="s">
        <v>636</v>
      </c>
      <c r="O38" s="9" t="s">
        <v>62</v>
      </c>
      <c r="P38" s="9" t="s">
        <v>1280</v>
      </c>
      <c r="Q38" s="9" t="s">
        <v>65</v>
      </c>
      <c r="R38" s="9" t="s">
        <v>57</v>
      </c>
      <c r="S38" s="9" t="s">
        <v>1217</v>
      </c>
      <c r="T38" s="159">
        <v>0.499</v>
      </c>
      <c r="U38" s="9" t="s">
        <v>1445</v>
      </c>
      <c r="V38" s="172">
        <v>3.3799999999999997E-2</v>
      </c>
      <c r="W38" s="161">
        <v>5.824E-2</v>
      </c>
      <c r="X38" s="5" t="s">
        <v>620</v>
      </c>
      <c r="Y38" s="5" t="s">
        <v>62</v>
      </c>
      <c r="Z38" s="159">
        <v>666666.69999999995</v>
      </c>
      <c r="AA38" s="159">
        <v>1</v>
      </c>
      <c r="AB38" s="159">
        <v>98.86</v>
      </c>
      <c r="AD38" s="159">
        <v>659.06700000000001</v>
      </c>
      <c r="AG38" s="9" t="s">
        <v>17</v>
      </c>
      <c r="AH38" s="161">
        <v>3.258E-3</v>
      </c>
      <c r="AI38" s="161">
        <v>8.9016988057794601E-3</v>
      </c>
      <c r="AJ38" s="161">
        <v>1.02793540986939E-3</v>
      </c>
    </row>
    <row r="39" spans="1:36" s="9" customFormat="1">
      <c r="A39" s="9" t="s">
        <v>1213</v>
      </c>
      <c r="B39" s="9">
        <v>378</v>
      </c>
      <c r="C39" s="9" t="s">
        <v>1446</v>
      </c>
      <c r="D39" s="9" t="s">
        <v>1447</v>
      </c>
      <c r="E39" s="5" t="s">
        <v>1271</v>
      </c>
      <c r="F39" s="9" t="s">
        <v>1448</v>
      </c>
      <c r="G39" s="9" t="s">
        <v>1449</v>
      </c>
      <c r="H39" s="9" t="s">
        <v>76</v>
      </c>
      <c r="I39" s="9" t="s">
        <v>229</v>
      </c>
      <c r="J39" s="9" t="s">
        <v>53</v>
      </c>
      <c r="K39" s="9" t="s">
        <v>53</v>
      </c>
      <c r="L39" s="9" t="s">
        <v>805</v>
      </c>
      <c r="M39" s="9" t="s">
        <v>311</v>
      </c>
      <c r="N39" s="9" t="s">
        <v>635</v>
      </c>
      <c r="O39" s="9" t="s">
        <v>62</v>
      </c>
      <c r="P39" s="9" t="s">
        <v>1381</v>
      </c>
      <c r="Q39" s="9" t="s">
        <v>70</v>
      </c>
      <c r="R39" s="9" t="s">
        <v>57</v>
      </c>
      <c r="S39" s="9" t="s">
        <v>1217</v>
      </c>
      <c r="T39" s="159">
        <v>3.1429999999999998</v>
      </c>
      <c r="U39" s="9" t="s">
        <v>1450</v>
      </c>
      <c r="V39" s="172">
        <v>1.34E-2</v>
      </c>
      <c r="W39" s="161">
        <v>2.777E-2</v>
      </c>
      <c r="X39" s="5" t="s">
        <v>620</v>
      </c>
      <c r="Y39" s="5" t="s">
        <v>62</v>
      </c>
      <c r="Z39" s="159">
        <v>3603664.05</v>
      </c>
      <c r="AA39" s="159">
        <v>1</v>
      </c>
      <c r="AB39" s="159">
        <v>110</v>
      </c>
      <c r="AC39" s="159">
        <v>375.47399999999999</v>
      </c>
      <c r="AD39" s="159">
        <v>4339.5039999999999</v>
      </c>
      <c r="AG39" s="9" t="s">
        <v>17</v>
      </c>
      <c r="AH39" s="161">
        <v>1.255E-3</v>
      </c>
      <c r="AI39" s="161">
        <v>5.8611610700203202E-2</v>
      </c>
      <c r="AJ39" s="161">
        <v>6.7682530472836996E-3</v>
      </c>
    </row>
    <row r="40" spans="1:36" s="9" customFormat="1">
      <c r="A40" s="9" t="s">
        <v>1213</v>
      </c>
      <c r="B40" s="9">
        <v>378</v>
      </c>
      <c r="C40" s="9" t="s">
        <v>1451</v>
      </c>
      <c r="D40" s="9" t="s">
        <v>1452</v>
      </c>
      <c r="E40" s="5" t="s">
        <v>430</v>
      </c>
      <c r="F40" s="9" t="s">
        <v>1453</v>
      </c>
      <c r="G40" s="9" t="s">
        <v>1454</v>
      </c>
      <c r="H40" s="9" t="s">
        <v>76</v>
      </c>
      <c r="I40" s="9" t="s">
        <v>229</v>
      </c>
      <c r="J40" s="9" t="s">
        <v>53</v>
      </c>
      <c r="K40" s="9" t="s">
        <v>53</v>
      </c>
      <c r="L40" s="9" t="s">
        <v>805</v>
      </c>
      <c r="M40" s="9" t="s">
        <v>311</v>
      </c>
      <c r="N40" s="9" t="s">
        <v>256</v>
      </c>
      <c r="O40" s="9" t="s">
        <v>62</v>
      </c>
      <c r="P40" s="9" t="s">
        <v>1412</v>
      </c>
      <c r="Q40" s="9" t="s">
        <v>70</v>
      </c>
      <c r="R40" s="9" t="s">
        <v>57</v>
      </c>
      <c r="S40" s="9" t="s">
        <v>1217</v>
      </c>
      <c r="T40" s="159">
        <v>3.262</v>
      </c>
      <c r="U40" s="9" t="s">
        <v>1455</v>
      </c>
      <c r="V40" s="172">
        <v>1.7500000000000002E-2</v>
      </c>
      <c r="W40" s="161">
        <v>2.4060000000000002E-2</v>
      </c>
      <c r="X40" s="5" t="s">
        <v>620</v>
      </c>
      <c r="Y40" s="5" t="s">
        <v>62</v>
      </c>
      <c r="Z40" s="159">
        <v>1763509.85</v>
      </c>
      <c r="AA40" s="159">
        <v>1</v>
      </c>
      <c r="AB40" s="159">
        <v>111.51</v>
      </c>
      <c r="AD40" s="159">
        <v>1966.49</v>
      </c>
      <c r="AG40" s="9" t="s">
        <v>17</v>
      </c>
      <c r="AH40" s="161">
        <v>6.78E-4</v>
      </c>
      <c r="AI40" s="161">
        <v>2.6560437986973499E-2</v>
      </c>
      <c r="AJ40" s="161">
        <v>3.0671016065746798E-3</v>
      </c>
    </row>
    <row r="41" spans="1:36" s="9" customFormat="1">
      <c r="A41" s="9" t="s">
        <v>1213</v>
      </c>
      <c r="B41" s="9">
        <v>378</v>
      </c>
      <c r="C41" s="9" t="s">
        <v>1451</v>
      </c>
      <c r="D41" s="9" t="s">
        <v>1452</v>
      </c>
      <c r="E41" s="5" t="s">
        <v>430</v>
      </c>
      <c r="F41" s="9" t="s">
        <v>1456</v>
      </c>
      <c r="G41" s="9" t="s">
        <v>1457</v>
      </c>
      <c r="H41" s="9" t="s">
        <v>76</v>
      </c>
      <c r="I41" s="9" t="s">
        <v>229</v>
      </c>
      <c r="J41" s="9" t="s">
        <v>53</v>
      </c>
      <c r="K41" s="9" t="s">
        <v>53</v>
      </c>
      <c r="L41" s="9" t="s">
        <v>805</v>
      </c>
      <c r="M41" s="9" t="s">
        <v>311</v>
      </c>
      <c r="N41" s="9" t="s">
        <v>256</v>
      </c>
      <c r="O41" s="9" t="s">
        <v>62</v>
      </c>
      <c r="P41" s="9" t="s">
        <v>1274</v>
      </c>
      <c r="Q41" s="9" t="s">
        <v>65</v>
      </c>
      <c r="R41" s="9" t="s">
        <v>57</v>
      </c>
      <c r="S41" s="9" t="s">
        <v>1217</v>
      </c>
      <c r="T41" s="159">
        <v>4.9290000000000003</v>
      </c>
      <c r="U41" s="9" t="s">
        <v>1458</v>
      </c>
      <c r="V41" s="172">
        <v>3.7100000000000001E-2</v>
      </c>
      <c r="W41" s="161">
        <v>3.3709999999999997E-2</v>
      </c>
      <c r="X41" s="5" t="s">
        <v>620</v>
      </c>
      <c r="Y41" s="5" t="s">
        <v>62</v>
      </c>
      <c r="Z41" s="159">
        <v>1100000</v>
      </c>
      <c r="AA41" s="159">
        <v>1</v>
      </c>
      <c r="AB41" s="159">
        <v>105.41</v>
      </c>
      <c r="AD41" s="159">
        <v>1159.51</v>
      </c>
      <c r="AG41" s="9" t="s">
        <v>17</v>
      </c>
      <c r="AH41" s="161">
        <v>2.8630000000000001E-3</v>
      </c>
      <c r="AI41" s="161">
        <v>1.5660947197363301E-2</v>
      </c>
      <c r="AJ41" s="161">
        <v>1.8084685325246699E-3</v>
      </c>
    </row>
    <row r="42" spans="1:36" s="9" customFormat="1">
      <c r="A42" s="9" t="s">
        <v>1213</v>
      </c>
      <c r="B42" s="9">
        <v>378</v>
      </c>
      <c r="C42" s="9" t="s">
        <v>1451</v>
      </c>
      <c r="D42" s="9" t="s">
        <v>1452</v>
      </c>
      <c r="E42" s="5" t="s">
        <v>430</v>
      </c>
      <c r="F42" s="9" t="s">
        <v>1459</v>
      </c>
      <c r="G42" s="9" t="s">
        <v>1460</v>
      </c>
      <c r="H42" s="9" t="s">
        <v>76</v>
      </c>
      <c r="I42" s="9" t="s">
        <v>229</v>
      </c>
      <c r="J42" s="9" t="s">
        <v>53</v>
      </c>
      <c r="K42" s="9" t="s">
        <v>53</v>
      </c>
      <c r="L42" s="9" t="s">
        <v>805</v>
      </c>
      <c r="M42" s="9" t="s">
        <v>311</v>
      </c>
      <c r="N42" s="9" t="s">
        <v>256</v>
      </c>
      <c r="O42" s="9" t="s">
        <v>62</v>
      </c>
      <c r="P42" s="9" t="s">
        <v>1274</v>
      </c>
      <c r="Q42" s="9" t="s">
        <v>65</v>
      </c>
      <c r="R42" s="9" t="s">
        <v>57</v>
      </c>
      <c r="S42" s="9" t="s">
        <v>1217</v>
      </c>
      <c r="T42" s="159">
        <v>3.6459999999999999</v>
      </c>
      <c r="U42" s="9" t="s">
        <v>1461</v>
      </c>
      <c r="V42" s="172">
        <v>8.3999999999999995E-3</v>
      </c>
      <c r="W42" s="161">
        <v>3.3390000000000003E-2</v>
      </c>
      <c r="X42" s="5" t="s">
        <v>620</v>
      </c>
      <c r="Y42" s="5" t="s">
        <v>62</v>
      </c>
      <c r="Z42" s="159">
        <v>3400000</v>
      </c>
      <c r="AA42" s="159">
        <v>1</v>
      </c>
      <c r="AB42" s="159">
        <v>101.16</v>
      </c>
      <c r="AD42" s="159">
        <v>3439.44</v>
      </c>
      <c r="AG42" s="9" t="s">
        <v>17</v>
      </c>
      <c r="AH42" s="161">
        <v>8.5500000000000003E-3</v>
      </c>
      <c r="AI42" s="161">
        <v>4.6454871651386599E-2</v>
      </c>
      <c r="AJ42" s="161">
        <v>5.3644375723423104E-3</v>
      </c>
    </row>
    <row r="43" spans="1:36" s="9" customFormat="1">
      <c r="A43" s="9" t="s">
        <v>1213</v>
      </c>
      <c r="B43" s="9">
        <v>378</v>
      </c>
      <c r="C43" s="9" t="s">
        <v>1451</v>
      </c>
      <c r="D43" s="9" t="s">
        <v>1452</v>
      </c>
      <c r="E43" s="5" t="s">
        <v>430</v>
      </c>
      <c r="F43" s="9" t="s">
        <v>1462</v>
      </c>
      <c r="G43" s="9" t="s">
        <v>1463</v>
      </c>
      <c r="H43" s="9" t="s">
        <v>76</v>
      </c>
      <c r="I43" s="9" t="s">
        <v>229</v>
      </c>
      <c r="J43" s="9" t="s">
        <v>53</v>
      </c>
      <c r="K43" s="9" t="s">
        <v>53</v>
      </c>
      <c r="L43" s="9" t="s">
        <v>805</v>
      </c>
      <c r="M43" s="9" t="s">
        <v>311</v>
      </c>
      <c r="N43" s="9" t="s">
        <v>256</v>
      </c>
      <c r="O43" s="9" t="s">
        <v>62</v>
      </c>
      <c r="P43" s="9" t="s">
        <v>1274</v>
      </c>
      <c r="Q43" s="9" t="s">
        <v>65</v>
      </c>
      <c r="R43" s="9" t="s">
        <v>57</v>
      </c>
      <c r="S43" s="9" t="s">
        <v>1217</v>
      </c>
      <c r="T43" s="159">
        <v>4.1210000000000004</v>
      </c>
      <c r="U43" s="9" t="s">
        <v>1464</v>
      </c>
      <c r="V43" s="172">
        <v>3.09E-2</v>
      </c>
      <c r="W43" s="161">
        <v>3.2719999999999999E-2</v>
      </c>
      <c r="X43" s="5" t="s">
        <v>620</v>
      </c>
      <c r="Y43" s="5" t="s">
        <v>62</v>
      </c>
      <c r="Z43" s="159">
        <v>3500000</v>
      </c>
      <c r="AA43" s="159">
        <v>1</v>
      </c>
      <c r="AB43" s="159">
        <v>106.53</v>
      </c>
      <c r="AD43" s="159">
        <v>3728.55</v>
      </c>
      <c r="AG43" s="9" t="s">
        <v>17</v>
      </c>
      <c r="AH43" s="161">
        <v>3.6840000000000002E-3</v>
      </c>
      <c r="AI43" s="161">
        <v>5.0359742195176402E-2</v>
      </c>
      <c r="AJ43" s="161">
        <v>5.8153576484418802E-3</v>
      </c>
    </row>
    <row r="44" spans="1:36" s="9" customFormat="1">
      <c r="A44" s="9" t="s">
        <v>1213</v>
      </c>
      <c r="B44" s="9">
        <v>378</v>
      </c>
      <c r="C44" s="9" t="s">
        <v>1465</v>
      </c>
      <c r="D44" s="9" t="s">
        <v>1466</v>
      </c>
      <c r="E44" s="5" t="s">
        <v>1271</v>
      </c>
      <c r="F44" s="9" t="s">
        <v>1467</v>
      </c>
      <c r="G44" s="9" t="s">
        <v>1468</v>
      </c>
      <c r="H44" s="9" t="s">
        <v>76</v>
      </c>
      <c r="I44" s="9" t="s">
        <v>229</v>
      </c>
      <c r="J44" s="9" t="s">
        <v>53</v>
      </c>
      <c r="K44" s="9" t="s">
        <v>53</v>
      </c>
      <c r="L44" s="9" t="s">
        <v>805</v>
      </c>
      <c r="M44" s="9" t="s">
        <v>311</v>
      </c>
      <c r="N44" s="9" t="s">
        <v>692</v>
      </c>
      <c r="O44" s="9" t="s">
        <v>62</v>
      </c>
      <c r="P44" s="9" t="s">
        <v>1469</v>
      </c>
      <c r="Q44" s="9" t="s">
        <v>102</v>
      </c>
      <c r="R44" s="9" t="s">
        <v>57</v>
      </c>
      <c r="S44" s="9" t="s">
        <v>1217</v>
      </c>
      <c r="T44" s="159">
        <v>3.0219999999999998</v>
      </c>
      <c r="U44" s="9" t="s">
        <v>1376</v>
      </c>
      <c r="V44" s="172">
        <v>3.6999999999999998E-2</v>
      </c>
      <c r="W44" s="161">
        <v>4.5159999999999999E-2</v>
      </c>
      <c r="X44" s="5" t="s">
        <v>620</v>
      </c>
      <c r="Y44" s="5" t="s">
        <v>62</v>
      </c>
      <c r="Z44" s="159">
        <v>231210.87</v>
      </c>
      <c r="AA44" s="159">
        <v>1</v>
      </c>
      <c r="AB44" s="159">
        <v>110.24</v>
      </c>
      <c r="AD44" s="159">
        <v>254.887</v>
      </c>
      <c r="AG44" s="9" t="s">
        <v>17</v>
      </c>
      <c r="AH44" s="161">
        <v>2.63E-4</v>
      </c>
      <c r="AI44" s="161">
        <v>3.4426349959230601E-3</v>
      </c>
      <c r="AJ44" s="161">
        <v>3.9754281657646001E-4</v>
      </c>
    </row>
    <row r="45" spans="1:36" s="9" customFormat="1">
      <c r="A45" s="9" t="s">
        <v>1213</v>
      </c>
      <c r="B45" s="9">
        <v>378</v>
      </c>
      <c r="C45" s="9" t="s">
        <v>1470</v>
      </c>
      <c r="D45" s="9" t="s">
        <v>1471</v>
      </c>
      <c r="E45" s="5" t="s">
        <v>1271</v>
      </c>
      <c r="F45" s="9" t="s">
        <v>1472</v>
      </c>
      <c r="G45" s="9" t="s">
        <v>1473</v>
      </c>
      <c r="H45" s="9" t="s">
        <v>76</v>
      </c>
      <c r="I45" s="9" t="s">
        <v>229</v>
      </c>
      <c r="J45" s="9" t="s">
        <v>53</v>
      </c>
      <c r="K45" s="9" t="s">
        <v>53</v>
      </c>
      <c r="L45" s="9" t="s">
        <v>805</v>
      </c>
      <c r="M45" s="9" t="s">
        <v>311</v>
      </c>
      <c r="N45" s="9" t="s">
        <v>635</v>
      </c>
      <c r="O45" s="9" t="s">
        <v>62</v>
      </c>
      <c r="P45" s="9" t="s">
        <v>1280</v>
      </c>
      <c r="Q45" s="9" t="s">
        <v>65</v>
      </c>
      <c r="R45" s="9" t="s">
        <v>57</v>
      </c>
      <c r="S45" s="9" t="s">
        <v>1217</v>
      </c>
      <c r="T45" s="159">
        <v>3.621</v>
      </c>
      <c r="U45" s="9" t="s">
        <v>1382</v>
      </c>
      <c r="V45" s="172">
        <v>3.5000000000000003E-2</v>
      </c>
      <c r="W45" s="161">
        <v>3.109E-2</v>
      </c>
      <c r="X45" s="5" t="s">
        <v>620</v>
      </c>
      <c r="Y45" s="5" t="s">
        <v>62</v>
      </c>
      <c r="Z45" s="159">
        <v>918553.36</v>
      </c>
      <c r="AA45" s="159">
        <v>1</v>
      </c>
      <c r="AB45" s="159">
        <v>118.06</v>
      </c>
      <c r="AD45" s="159">
        <v>1084.444</v>
      </c>
      <c r="AG45" s="9" t="s">
        <v>17</v>
      </c>
      <c r="AH45" s="161">
        <v>1.054E-3</v>
      </c>
      <c r="AI45" s="161">
        <v>1.46470679327714E-2</v>
      </c>
      <c r="AJ45" s="161">
        <v>1.69138948726088E-3</v>
      </c>
    </row>
    <row r="46" spans="1:36" s="9" customFormat="1">
      <c r="A46" s="9" t="s">
        <v>1213</v>
      </c>
      <c r="B46" s="9">
        <v>378</v>
      </c>
      <c r="C46" s="9" t="s">
        <v>1474</v>
      </c>
      <c r="D46" s="9" t="s">
        <v>1475</v>
      </c>
      <c r="E46" s="5" t="s">
        <v>1271</v>
      </c>
      <c r="F46" s="9" t="s">
        <v>1476</v>
      </c>
      <c r="G46" s="9" t="s">
        <v>1477</v>
      </c>
      <c r="H46" s="9" t="s">
        <v>76</v>
      </c>
      <c r="I46" s="9" t="s">
        <v>230</v>
      </c>
      <c r="J46" s="9" t="s">
        <v>53</v>
      </c>
      <c r="K46" s="9" t="s">
        <v>53</v>
      </c>
      <c r="L46" s="9" t="s">
        <v>805</v>
      </c>
      <c r="M46" s="9" t="s">
        <v>311</v>
      </c>
      <c r="N46" s="9" t="s">
        <v>267</v>
      </c>
      <c r="O46" s="9" t="s">
        <v>62</v>
      </c>
      <c r="P46" s="9" t="s">
        <v>1401</v>
      </c>
      <c r="Q46" s="9" t="s">
        <v>70</v>
      </c>
      <c r="R46" s="9" t="s">
        <v>57</v>
      </c>
      <c r="S46" s="9" t="s">
        <v>1217</v>
      </c>
      <c r="T46" s="159">
        <v>3.19</v>
      </c>
      <c r="U46" s="9" t="s">
        <v>1478</v>
      </c>
      <c r="V46" s="172">
        <v>4.6899999999999997E-2</v>
      </c>
      <c r="W46" s="161">
        <v>7.596E-2</v>
      </c>
      <c r="X46" s="5" t="s">
        <v>620</v>
      </c>
      <c r="Y46" s="5" t="s">
        <v>62</v>
      </c>
      <c r="Z46" s="159">
        <v>213506.64</v>
      </c>
      <c r="AA46" s="159">
        <v>1</v>
      </c>
      <c r="AB46" s="159">
        <v>101.4</v>
      </c>
      <c r="AD46" s="159">
        <v>216.49600000000001</v>
      </c>
      <c r="AG46" s="9" t="s">
        <v>17</v>
      </c>
      <c r="AH46" s="161">
        <v>1.7799999999999999E-4</v>
      </c>
      <c r="AI46" s="161">
        <v>2.9241043564445599E-3</v>
      </c>
      <c r="AJ46" s="161">
        <v>3.3766480710301999E-4</v>
      </c>
    </row>
    <row r="47" spans="1:36" s="9" customFormat="1">
      <c r="A47" s="9" t="s">
        <v>1213</v>
      </c>
      <c r="B47" s="9">
        <v>378</v>
      </c>
      <c r="C47" s="9" t="s">
        <v>1479</v>
      </c>
      <c r="D47" s="9" t="s">
        <v>1480</v>
      </c>
      <c r="E47" s="5" t="s">
        <v>767</v>
      </c>
      <c r="F47" s="9" t="s">
        <v>1481</v>
      </c>
      <c r="G47" s="9" t="s">
        <v>1482</v>
      </c>
      <c r="H47" s="9" t="s">
        <v>76</v>
      </c>
      <c r="I47" s="9" t="s">
        <v>230</v>
      </c>
      <c r="J47" s="9" t="s">
        <v>53</v>
      </c>
      <c r="K47" s="9" t="s">
        <v>53</v>
      </c>
      <c r="L47" s="9" t="s">
        <v>805</v>
      </c>
      <c r="M47" s="9" t="s">
        <v>311</v>
      </c>
      <c r="N47" s="9" t="s">
        <v>253</v>
      </c>
      <c r="O47" s="9" t="s">
        <v>62</v>
      </c>
      <c r="P47" s="9" t="s">
        <v>1274</v>
      </c>
      <c r="Q47" s="9" t="s">
        <v>65</v>
      </c>
      <c r="R47" s="9" t="s">
        <v>57</v>
      </c>
      <c r="S47" s="9" t="s">
        <v>1217</v>
      </c>
      <c r="T47" s="159">
        <v>1</v>
      </c>
      <c r="U47" s="9" t="s">
        <v>1483</v>
      </c>
      <c r="V47" s="172">
        <v>3.3700000000000001E-2</v>
      </c>
      <c r="W47" s="161">
        <v>6.54E-2</v>
      </c>
      <c r="X47" s="5" t="s">
        <v>620</v>
      </c>
      <c r="Y47" s="5" t="s">
        <v>62</v>
      </c>
      <c r="Z47" s="159">
        <v>191333.34</v>
      </c>
      <c r="AA47" s="159">
        <v>1</v>
      </c>
      <c r="AB47" s="159">
        <v>103.29</v>
      </c>
      <c r="AC47" s="159">
        <v>3.427</v>
      </c>
      <c r="AD47" s="159">
        <v>201.05500000000001</v>
      </c>
      <c r="AG47" s="9" t="s">
        <v>17</v>
      </c>
      <c r="AH47" s="161">
        <v>1.3669999999999999E-3</v>
      </c>
      <c r="AI47" s="161">
        <v>2.7155604699151299E-3</v>
      </c>
      <c r="AJ47" s="161">
        <v>3.1358292676168499E-4</v>
      </c>
    </row>
    <row r="48" spans="1:36" s="9" customFormat="1">
      <c r="A48" s="9" t="s">
        <v>1213</v>
      </c>
      <c r="B48" s="9">
        <v>1433</v>
      </c>
      <c r="C48" s="9" t="s">
        <v>1484</v>
      </c>
      <c r="D48" s="9" t="s">
        <v>1485</v>
      </c>
      <c r="E48" s="5" t="s">
        <v>1271</v>
      </c>
      <c r="F48" s="9" t="s">
        <v>1486</v>
      </c>
      <c r="G48" s="9" t="s">
        <v>1487</v>
      </c>
      <c r="H48" s="9" t="s">
        <v>76</v>
      </c>
      <c r="I48" s="9" t="s">
        <v>229</v>
      </c>
      <c r="J48" s="9" t="s">
        <v>53</v>
      </c>
      <c r="K48" s="9" t="s">
        <v>317</v>
      </c>
      <c r="L48" s="9" t="s">
        <v>805</v>
      </c>
      <c r="M48" s="9" t="s">
        <v>311</v>
      </c>
      <c r="N48" s="9" t="s">
        <v>636</v>
      </c>
      <c r="O48" s="9" t="s">
        <v>62</v>
      </c>
      <c r="P48" s="9" t="s">
        <v>1488</v>
      </c>
      <c r="Q48" s="9" t="s">
        <v>70</v>
      </c>
      <c r="R48" s="9" t="s">
        <v>57</v>
      </c>
      <c r="S48" s="9" t="s">
        <v>1217</v>
      </c>
      <c r="T48" s="159">
        <v>0.98599999999999999</v>
      </c>
      <c r="U48" s="9" t="s">
        <v>1489</v>
      </c>
      <c r="V48" s="172">
        <v>4.65E-2</v>
      </c>
      <c r="W48" s="161">
        <v>3.465E-2</v>
      </c>
      <c r="X48" s="5" t="s">
        <v>620</v>
      </c>
      <c r="Y48" s="5" t="s">
        <v>62</v>
      </c>
      <c r="Z48" s="159">
        <v>8597.75</v>
      </c>
      <c r="AA48" s="159">
        <v>1</v>
      </c>
      <c r="AB48" s="159">
        <v>115.42</v>
      </c>
      <c r="AC48" s="159">
        <v>10.265000000000001</v>
      </c>
      <c r="AD48" s="159">
        <v>20.189</v>
      </c>
      <c r="AG48" s="9" t="s">
        <v>17</v>
      </c>
      <c r="AH48" s="161">
        <v>6.0000000000000002E-5</v>
      </c>
      <c r="AI48" s="161">
        <v>1.2172684113415299E-2</v>
      </c>
      <c r="AJ48" s="161">
        <v>2.35894989125579E-3</v>
      </c>
    </row>
    <row r="49" spans="1:36" s="9" customFormat="1">
      <c r="A49" s="9" t="s">
        <v>1213</v>
      </c>
      <c r="B49" s="9">
        <v>1433</v>
      </c>
      <c r="C49" s="9" t="s">
        <v>1484</v>
      </c>
      <c r="D49" s="9" t="s">
        <v>1485</v>
      </c>
      <c r="E49" s="5" t="s">
        <v>1271</v>
      </c>
      <c r="F49" s="9" t="s">
        <v>1490</v>
      </c>
      <c r="G49" s="9" t="s">
        <v>1491</v>
      </c>
      <c r="H49" s="9" t="s">
        <v>76</v>
      </c>
      <c r="I49" s="9" t="s">
        <v>229</v>
      </c>
      <c r="J49" s="9" t="s">
        <v>53</v>
      </c>
      <c r="K49" s="9" t="s">
        <v>317</v>
      </c>
      <c r="L49" s="9" t="s">
        <v>805</v>
      </c>
      <c r="M49" s="9" t="s">
        <v>311</v>
      </c>
      <c r="N49" s="9" t="s">
        <v>636</v>
      </c>
      <c r="O49" s="9" t="s">
        <v>62</v>
      </c>
      <c r="P49" s="9" t="s">
        <v>1488</v>
      </c>
      <c r="Q49" s="9" t="s">
        <v>70</v>
      </c>
      <c r="R49" s="9" t="s">
        <v>57</v>
      </c>
      <c r="S49" s="9" t="s">
        <v>1217</v>
      </c>
      <c r="T49" s="159">
        <v>1.6040000000000001</v>
      </c>
      <c r="U49" s="9" t="s">
        <v>1492</v>
      </c>
      <c r="V49" s="172">
        <v>2.8500000000000001E-2</v>
      </c>
      <c r="W49" s="161">
        <v>3.2329999999999998E-2</v>
      </c>
      <c r="X49" s="5" t="s">
        <v>620</v>
      </c>
      <c r="Y49" s="5" t="s">
        <v>62</v>
      </c>
      <c r="Z49" s="159">
        <v>18560</v>
      </c>
      <c r="AA49" s="159">
        <v>1</v>
      </c>
      <c r="AB49" s="159">
        <v>115.25</v>
      </c>
      <c r="AD49" s="159">
        <v>21.39</v>
      </c>
      <c r="AG49" s="9" t="s">
        <v>17</v>
      </c>
      <c r="AH49" s="161">
        <v>3.4E-5</v>
      </c>
      <c r="AI49" s="161">
        <v>1.28972097293349E-2</v>
      </c>
      <c r="AJ49" s="161">
        <v>2.4993560339734702E-3</v>
      </c>
    </row>
    <row r="50" spans="1:36" s="9" customFormat="1">
      <c r="A50" s="9" t="s">
        <v>1213</v>
      </c>
      <c r="B50" s="9">
        <v>1433</v>
      </c>
      <c r="C50" s="9" t="s">
        <v>1269</v>
      </c>
      <c r="D50" s="9" t="s">
        <v>1270</v>
      </c>
      <c r="E50" s="5" t="s">
        <v>1271</v>
      </c>
      <c r="F50" s="9" t="s">
        <v>1272</v>
      </c>
      <c r="G50" s="9" t="s">
        <v>1273</v>
      </c>
      <c r="H50" s="9" t="s">
        <v>76</v>
      </c>
      <c r="I50" s="9" t="s">
        <v>229</v>
      </c>
      <c r="J50" s="9" t="s">
        <v>53</v>
      </c>
      <c r="K50" s="9" t="s">
        <v>53</v>
      </c>
      <c r="L50" s="9" t="s">
        <v>805</v>
      </c>
      <c r="M50" s="9" t="s">
        <v>311</v>
      </c>
      <c r="N50" s="9" t="s">
        <v>265</v>
      </c>
      <c r="O50" s="9" t="s">
        <v>62</v>
      </c>
      <c r="P50" s="9" t="s">
        <v>1274</v>
      </c>
      <c r="Q50" s="9" t="s">
        <v>65</v>
      </c>
      <c r="R50" s="9" t="s">
        <v>57</v>
      </c>
      <c r="S50" s="9" t="s">
        <v>1217</v>
      </c>
      <c r="T50" s="159">
        <v>5.4290000000000003</v>
      </c>
      <c r="U50" s="9" t="s">
        <v>1275</v>
      </c>
      <c r="V50" s="172">
        <v>5.1499999999999997E-2</v>
      </c>
      <c r="W50" s="161">
        <v>3.8629999999999998E-2</v>
      </c>
      <c r="X50" s="5" t="s">
        <v>620</v>
      </c>
      <c r="Y50" s="5" t="s">
        <v>62</v>
      </c>
      <c r="Z50" s="159">
        <v>32844.76</v>
      </c>
      <c r="AA50" s="159">
        <v>1</v>
      </c>
      <c r="AB50" s="159">
        <v>147.13</v>
      </c>
      <c r="AD50" s="159">
        <v>48.323999999999998</v>
      </c>
      <c r="AG50" s="9" t="s">
        <v>17</v>
      </c>
      <c r="AH50" s="161">
        <v>1.1E-5</v>
      </c>
      <c r="AI50" s="161">
        <v>2.9136956395547201E-2</v>
      </c>
      <c r="AJ50" s="161">
        <v>5.6464637938851503E-3</v>
      </c>
    </row>
    <row r="51" spans="1:36" s="9" customFormat="1">
      <c r="A51" s="9" t="s">
        <v>1213</v>
      </c>
      <c r="B51" s="9">
        <v>1433</v>
      </c>
      <c r="C51" s="9" t="s">
        <v>1281</v>
      </c>
      <c r="D51" s="9" t="s">
        <v>1282</v>
      </c>
      <c r="E51" s="5" t="s">
        <v>1271</v>
      </c>
      <c r="F51" s="9" t="s">
        <v>1283</v>
      </c>
      <c r="G51" s="9" t="s">
        <v>1284</v>
      </c>
      <c r="H51" s="9" t="s">
        <v>76</v>
      </c>
      <c r="I51" s="9" t="s">
        <v>228</v>
      </c>
      <c r="J51" s="9" t="s">
        <v>53</v>
      </c>
      <c r="K51" s="9" t="s">
        <v>53</v>
      </c>
      <c r="L51" s="9" t="s">
        <v>805</v>
      </c>
      <c r="M51" s="9" t="s">
        <v>311</v>
      </c>
      <c r="N51" s="9" t="s">
        <v>635</v>
      </c>
      <c r="O51" s="9" t="s">
        <v>62</v>
      </c>
      <c r="P51" s="9" t="s">
        <v>1274</v>
      </c>
      <c r="Q51" s="9" t="s">
        <v>65</v>
      </c>
      <c r="R51" s="9" t="s">
        <v>57</v>
      </c>
      <c r="S51" s="9" t="s">
        <v>1217</v>
      </c>
      <c r="T51" s="159">
        <v>4.5730000000000004</v>
      </c>
      <c r="U51" s="9" t="s">
        <v>1285</v>
      </c>
      <c r="V51" s="172">
        <v>2.41E-2</v>
      </c>
      <c r="W51" s="161">
        <v>6.4619999999999997E-2</v>
      </c>
      <c r="X51" s="5" t="s">
        <v>620</v>
      </c>
      <c r="Y51" s="5" t="s">
        <v>62</v>
      </c>
      <c r="Z51" s="159">
        <v>44600</v>
      </c>
      <c r="AA51" s="159">
        <v>1</v>
      </c>
      <c r="AB51" s="159">
        <v>84.18</v>
      </c>
      <c r="AD51" s="159">
        <v>37.543999999999997</v>
      </c>
      <c r="AG51" s="9" t="s">
        <v>17</v>
      </c>
      <c r="AH51" s="161">
        <v>2.5000000000000001E-5</v>
      </c>
      <c r="AI51" s="161">
        <v>2.2637092027118399E-2</v>
      </c>
      <c r="AJ51" s="161">
        <v>4.3868521747695002E-3</v>
      </c>
    </row>
    <row r="52" spans="1:36" s="9" customFormat="1">
      <c r="A52" s="9" t="s">
        <v>1213</v>
      </c>
      <c r="B52" s="9">
        <v>1433</v>
      </c>
      <c r="C52" s="9" t="s">
        <v>1286</v>
      </c>
      <c r="D52" s="9" t="s">
        <v>1287</v>
      </c>
      <c r="E52" s="5" t="s">
        <v>1271</v>
      </c>
      <c r="F52" s="9" t="s">
        <v>1288</v>
      </c>
      <c r="G52" s="9" t="s">
        <v>1289</v>
      </c>
      <c r="H52" s="9" t="s">
        <v>76</v>
      </c>
      <c r="I52" s="9" t="s">
        <v>228</v>
      </c>
      <c r="J52" s="9" t="s">
        <v>53</v>
      </c>
      <c r="K52" s="9" t="s">
        <v>53</v>
      </c>
      <c r="L52" s="9" t="s">
        <v>805</v>
      </c>
      <c r="M52" s="9" t="s">
        <v>311</v>
      </c>
      <c r="N52" s="9" t="s">
        <v>692</v>
      </c>
      <c r="O52" s="9" t="s">
        <v>62</v>
      </c>
      <c r="P52" s="9" t="s">
        <v>1290</v>
      </c>
      <c r="Q52" s="9" t="s">
        <v>65</v>
      </c>
      <c r="R52" s="9" t="s">
        <v>57</v>
      </c>
      <c r="S52" s="9" t="s">
        <v>1217</v>
      </c>
      <c r="T52" s="159">
        <v>3.1309999999999998</v>
      </c>
      <c r="U52" s="9" t="s">
        <v>1291</v>
      </c>
      <c r="V52" s="172">
        <v>0.04</v>
      </c>
      <c r="W52" s="161">
        <v>5.6980000000000003E-2</v>
      </c>
      <c r="X52" s="5" t="s">
        <v>620</v>
      </c>
      <c r="Y52" s="5" t="s">
        <v>62</v>
      </c>
      <c r="Z52" s="159">
        <v>31500</v>
      </c>
      <c r="AA52" s="159">
        <v>1</v>
      </c>
      <c r="AB52" s="159">
        <v>96.92</v>
      </c>
      <c r="AD52" s="159">
        <v>30.53</v>
      </c>
      <c r="AG52" s="9" t="s">
        <v>17</v>
      </c>
      <c r="AH52" s="161">
        <v>4.6E-5</v>
      </c>
      <c r="AI52" s="161">
        <v>1.8407754581244301E-2</v>
      </c>
      <c r="AJ52" s="161">
        <v>3.5672469821042699E-3</v>
      </c>
    </row>
    <row r="53" spans="1:36" s="9" customFormat="1">
      <c r="A53" s="9" t="s">
        <v>1213</v>
      </c>
      <c r="B53" s="9">
        <v>1433</v>
      </c>
      <c r="C53" s="9" t="s">
        <v>1292</v>
      </c>
      <c r="D53" s="9" t="s">
        <v>1293</v>
      </c>
      <c r="E53" s="5" t="s">
        <v>1271</v>
      </c>
      <c r="F53" s="9" t="s">
        <v>1294</v>
      </c>
      <c r="G53" s="9" t="s">
        <v>1295</v>
      </c>
      <c r="H53" s="9" t="s">
        <v>76</v>
      </c>
      <c r="I53" s="9" t="s">
        <v>228</v>
      </c>
      <c r="J53" s="9" t="s">
        <v>53</v>
      </c>
      <c r="K53" s="9" t="s">
        <v>314</v>
      </c>
      <c r="L53" s="9" t="s">
        <v>805</v>
      </c>
      <c r="M53" s="9" t="s">
        <v>311</v>
      </c>
      <c r="N53" s="9" t="s">
        <v>633</v>
      </c>
      <c r="O53" s="9" t="s">
        <v>62</v>
      </c>
      <c r="P53" s="9" t="s">
        <v>1290</v>
      </c>
      <c r="Q53" s="9" t="s">
        <v>65</v>
      </c>
      <c r="R53" s="9" t="s">
        <v>57</v>
      </c>
      <c r="S53" s="9" t="s">
        <v>1217</v>
      </c>
      <c r="T53" s="159">
        <v>0.95399999999999996</v>
      </c>
      <c r="U53" s="9" t="s">
        <v>1296</v>
      </c>
      <c r="V53" s="172">
        <v>4.7500000000000001E-2</v>
      </c>
      <c r="W53" s="161">
        <v>6.0749999999999998E-2</v>
      </c>
      <c r="X53" s="5" t="s">
        <v>620</v>
      </c>
      <c r="Y53" s="5" t="s">
        <v>62</v>
      </c>
      <c r="Z53" s="159">
        <v>22192.17</v>
      </c>
      <c r="AA53" s="159">
        <v>1</v>
      </c>
      <c r="AB53" s="159">
        <v>99.82</v>
      </c>
      <c r="AD53" s="159">
        <v>22.152000000000001</v>
      </c>
      <c r="AG53" s="9" t="s">
        <v>17</v>
      </c>
      <c r="AH53" s="161">
        <v>2.6999999999999999E-5</v>
      </c>
      <c r="AI53" s="161">
        <v>1.3356546867358401E-2</v>
      </c>
      <c r="AJ53" s="161">
        <v>2.5883711831135199E-3</v>
      </c>
    </row>
    <row r="54" spans="1:36" s="9" customFormat="1">
      <c r="A54" s="9" t="s">
        <v>1213</v>
      </c>
      <c r="B54" s="9">
        <v>1433</v>
      </c>
      <c r="C54" s="9" t="s">
        <v>1493</v>
      </c>
      <c r="D54" s="9" t="s">
        <v>1494</v>
      </c>
      <c r="E54" s="5" t="s">
        <v>1271</v>
      </c>
      <c r="F54" s="9" t="s">
        <v>1495</v>
      </c>
      <c r="G54" s="9" t="s">
        <v>1496</v>
      </c>
      <c r="H54" s="9" t="s">
        <v>76</v>
      </c>
      <c r="I54" s="9" t="s">
        <v>229</v>
      </c>
      <c r="J54" s="9" t="s">
        <v>53</v>
      </c>
      <c r="K54" s="9" t="s">
        <v>53</v>
      </c>
      <c r="L54" s="9" t="s">
        <v>805</v>
      </c>
      <c r="M54" s="9" t="s">
        <v>311</v>
      </c>
      <c r="N54" s="9" t="s">
        <v>635</v>
      </c>
      <c r="O54" s="9" t="s">
        <v>62</v>
      </c>
      <c r="P54" s="9" t="s">
        <v>1362</v>
      </c>
      <c r="Q54" s="9" t="s">
        <v>70</v>
      </c>
      <c r="R54" s="9" t="s">
        <v>57</v>
      </c>
      <c r="S54" s="9" t="s">
        <v>1217</v>
      </c>
      <c r="T54" s="159">
        <v>3.5350000000000001</v>
      </c>
      <c r="U54" s="9" t="s">
        <v>1497</v>
      </c>
      <c r="V54" s="172">
        <v>1.14E-2</v>
      </c>
      <c r="W54" s="161">
        <v>3.0810000000000001E-2</v>
      </c>
      <c r="X54" s="5" t="s">
        <v>620</v>
      </c>
      <c r="Y54" s="5" t="s">
        <v>62</v>
      </c>
      <c r="Z54" s="159">
        <v>36065</v>
      </c>
      <c r="AA54" s="159">
        <v>1</v>
      </c>
      <c r="AB54" s="159">
        <v>105.17</v>
      </c>
      <c r="AD54" s="159">
        <v>37.93</v>
      </c>
      <c r="AG54" s="9" t="s">
        <v>17</v>
      </c>
      <c r="AH54" s="161">
        <v>1.5E-5</v>
      </c>
      <c r="AI54" s="161">
        <v>2.2869394527918901E-2</v>
      </c>
      <c r="AJ54" s="161">
        <v>4.4318701801572997E-3</v>
      </c>
    </row>
    <row r="55" spans="1:36" s="9" customFormat="1">
      <c r="A55" s="9" t="s">
        <v>1213</v>
      </c>
      <c r="B55" s="9">
        <v>1433</v>
      </c>
      <c r="C55" s="9" t="s">
        <v>1493</v>
      </c>
      <c r="D55" s="9" t="s">
        <v>1494</v>
      </c>
      <c r="E55" s="5" t="s">
        <v>1271</v>
      </c>
      <c r="F55" s="9" t="s">
        <v>1498</v>
      </c>
      <c r="G55" s="9" t="s">
        <v>1499</v>
      </c>
      <c r="H55" s="9" t="s">
        <v>76</v>
      </c>
      <c r="I55" s="9" t="s">
        <v>228</v>
      </c>
      <c r="J55" s="9" t="s">
        <v>53</v>
      </c>
      <c r="K55" s="9" t="s">
        <v>53</v>
      </c>
      <c r="L55" s="9" t="s">
        <v>805</v>
      </c>
      <c r="M55" s="9" t="s">
        <v>311</v>
      </c>
      <c r="N55" s="9" t="s">
        <v>635</v>
      </c>
      <c r="O55" s="9" t="s">
        <v>62</v>
      </c>
      <c r="P55" s="9" t="s">
        <v>1362</v>
      </c>
      <c r="Q55" s="9" t="s">
        <v>70</v>
      </c>
      <c r="R55" s="9" t="s">
        <v>57</v>
      </c>
      <c r="S55" s="9" t="s">
        <v>1217</v>
      </c>
      <c r="T55" s="159">
        <v>5.4980000000000002</v>
      </c>
      <c r="U55" s="9" t="s">
        <v>1500</v>
      </c>
      <c r="V55" s="172">
        <v>2.4400000000000002E-2</v>
      </c>
      <c r="W55" s="161">
        <v>6.139E-2</v>
      </c>
      <c r="X55" s="5" t="s">
        <v>620</v>
      </c>
      <c r="Y55" s="5" t="s">
        <v>62</v>
      </c>
      <c r="Z55" s="159">
        <v>42000</v>
      </c>
      <c r="AA55" s="159">
        <v>1</v>
      </c>
      <c r="AB55" s="159">
        <v>83.12</v>
      </c>
      <c r="AD55" s="159">
        <v>34.909999999999997</v>
      </c>
      <c r="AG55" s="9" t="s">
        <v>17</v>
      </c>
      <c r="AH55" s="161">
        <v>3.4999999999999997E-5</v>
      </c>
      <c r="AI55" s="161">
        <v>2.10490103286976E-2</v>
      </c>
      <c r="AJ55" s="161">
        <v>4.0790971131174497E-3</v>
      </c>
    </row>
    <row r="56" spans="1:36" s="9" customFormat="1">
      <c r="A56" s="9" t="s">
        <v>1213</v>
      </c>
      <c r="B56" s="9">
        <v>1433</v>
      </c>
      <c r="C56" s="9" t="s">
        <v>1276</v>
      </c>
      <c r="D56" s="9" t="s">
        <v>1277</v>
      </c>
      <c r="E56" s="5" t="s">
        <v>1271</v>
      </c>
      <c r="F56" s="9" t="s">
        <v>1297</v>
      </c>
      <c r="G56" s="9" t="s">
        <v>1298</v>
      </c>
      <c r="H56" s="9" t="s">
        <v>76</v>
      </c>
      <c r="I56" s="9" t="s">
        <v>229</v>
      </c>
      <c r="J56" s="9" t="s">
        <v>53</v>
      </c>
      <c r="K56" s="9" t="s">
        <v>53</v>
      </c>
      <c r="L56" s="9" t="s">
        <v>805</v>
      </c>
      <c r="M56" s="9" t="s">
        <v>311</v>
      </c>
      <c r="N56" s="9" t="s">
        <v>635</v>
      </c>
      <c r="O56" s="9" t="s">
        <v>62</v>
      </c>
      <c r="P56" s="9" t="s">
        <v>1280</v>
      </c>
      <c r="Q56" s="9" t="s">
        <v>65</v>
      </c>
      <c r="R56" s="9" t="s">
        <v>57</v>
      </c>
      <c r="S56" s="9" t="s">
        <v>1217</v>
      </c>
      <c r="T56" s="159">
        <v>5.133</v>
      </c>
      <c r="U56" s="9" t="s">
        <v>1299</v>
      </c>
      <c r="V56" s="172">
        <v>6.4999999999999997E-3</v>
      </c>
      <c r="W56" s="161">
        <v>3.3890000000000003E-2</v>
      </c>
      <c r="X56" s="5" t="s">
        <v>620</v>
      </c>
      <c r="Y56" s="5" t="s">
        <v>62</v>
      </c>
      <c r="Z56" s="159">
        <v>32473.97</v>
      </c>
      <c r="AA56" s="159">
        <v>1</v>
      </c>
      <c r="AB56" s="159">
        <v>98.12</v>
      </c>
      <c r="AD56" s="159">
        <v>31.863</v>
      </c>
      <c r="AG56" s="9" t="s">
        <v>17</v>
      </c>
      <c r="AH56" s="161">
        <v>1.2999999999999999E-5</v>
      </c>
      <c r="AI56" s="161">
        <v>1.9211876267842001E-2</v>
      </c>
      <c r="AJ56" s="161">
        <v>3.7230780829101799E-3</v>
      </c>
    </row>
    <row r="57" spans="1:36" s="9" customFormat="1">
      <c r="A57" s="9" t="s">
        <v>1213</v>
      </c>
      <c r="B57" s="9">
        <v>1433</v>
      </c>
      <c r="C57" s="9" t="s">
        <v>1300</v>
      </c>
      <c r="D57" s="9" t="s">
        <v>1301</v>
      </c>
      <c r="E57" s="5" t="s">
        <v>1271</v>
      </c>
      <c r="F57" s="9" t="s">
        <v>1302</v>
      </c>
      <c r="G57" s="9" t="s">
        <v>1303</v>
      </c>
      <c r="H57" s="9" t="s">
        <v>76</v>
      </c>
      <c r="I57" s="9" t="s">
        <v>228</v>
      </c>
      <c r="J57" s="9" t="s">
        <v>53</v>
      </c>
      <c r="K57" s="9" t="s">
        <v>53</v>
      </c>
      <c r="L57" s="9" t="s">
        <v>805</v>
      </c>
      <c r="M57" s="9" t="s">
        <v>311</v>
      </c>
      <c r="N57" s="9" t="s">
        <v>140</v>
      </c>
      <c r="O57" s="9" t="s">
        <v>62</v>
      </c>
      <c r="P57" s="9" t="s">
        <v>1304</v>
      </c>
      <c r="Q57" s="9" t="s">
        <v>65</v>
      </c>
      <c r="R57" s="9" t="s">
        <v>57</v>
      </c>
      <c r="S57" s="9" t="s">
        <v>1217</v>
      </c>
      <c r="T57" s="159">
        <v>2.4870000000000001</v>
      </c>
      <c r="U57" s="9" t="s">
        <v>1305</v>
      </c>
      <c r="V57" s="172">
        <v>5.2999999999999999E-2</v>
      </c>
      <c r="W57" s="161">
        <v>5.7820000000000003E-2</v>
      </c>
      <c r="X57" s="5" t="s">
        <v>620</v>
      </c>
      <c r="Y57" s="5" t="s">
        <v>62</v>
      </c>
      <c r="Z57" s="159">
        <v>26456.25</v>
      </c>
      <c r="AA57" s="159">
        <v>1</v>
      </c>
      <c r="AB57" s="159">
        <v>100.33</v>
      </c>
      <c r="AD57" s="159">
        <v>26.544</v>
      </c>
      <c r="AG57" s="9" t="s">
        <v>17</v>
      </c>
      <c r="AH57" s="161">
        <v>5.8E-5</v>
      </c>
      <c r="AI57" s="161">
        <v>1.6004273125228698E-2</v>
      </c>
      <c r="AJ57" s="161">
        <v>3.1014752372304499E-3</v>
      </c>
    </row>
    <row r="58" spans="1:36" s="9" customFormat="1">
      <c r="A58" s="9" t="s">
        <v>1213</v>
      </c>
      <c r="B58" s="9">
        <v>1433</v>
      </c>
      <c r="C58" s="9" t="s">
        <v>1501</v>
      </c>
      <c r="D58" s="9" t="s">
        <v>1502</v>
      </c>
      <c r="E58" s="5" t="s">
        <v>1271</v>
      </c>
      <c r="F58" s="9" t="s">
        <v>1503</v>
      </c>
      <c r="G58" s="9" t="s">
        <v>1504</v>
      </c>
      <c r="H58" s="9" t="s">
        <v>76</v>
      </c>
      <c r="I58" s="9" t="s">
        <v>228</v>
      </c>
      <c r="J58" s="9" t="s">
        <v>53</v>
      </c>
      <c r="K58" s="9" t="s">
        <v>53</v>
      </c>
      <c r="L58" s="9" t="s">
        <v>805</v>
      </c>
      <c r="M58" s="9" t="s">
        <v>311</v>
      </c>
      <c r="N58" s="9" t="s">
        <v>260</v>
      </c>
      <c r="O58" s="9" t="s">
        <v>62</v>
      </c>
      <c r="P58" s="9" t="s">
        <v>1362</v>
      </c>
      <c r="Q58" s="9" t="s">
        <v>70</v>
      </c>
      <c r="R58" s="9" t="s">
        <v>57</v>
      </c>
      <c r="S58" s="9" t="s">
        <v>1217</v>
      </c>
      <c r="T58" s="159">
        <v>0.9</v>
      </c>
      <c r="U58" s="9" t="s">
        <v>1505</v>
      </c>
      <c r="V58" s="172">
        <v>3.6499999999999998E-2</v>
      </c>
      <c r="W58" s="161">
        <v>4.8099999999999997E-2</v>
      </c>
      <c r="X58" s="5" t="s">
        <v>620</v>
      </c>
      <c r="Y58" s="5" t="s">
        <v>62</v>
      </c>
      <c r="Z58" s="159">
        <v>21753.74</v>
      </c>
      <c r="AA58" s="159">
        <v>1</v>
      </c>
      <c r="AB58" s="159">
        <v>99.27</v>
      </c>
      <c r="AD58" s="159">
        <v>21.594999999999999</v>
      </c>
      <c r="AG58" s="9" t="s">
        <v>17</v>
      </c>
      <c r="AH58" s="161">
        <v>2.0000000000000002E-5</v>
      </c>
      <c r="AI58" s="161">
        <v>1.30205344726151E-2</v>
      </c>
      <c r="AJ58" s="161">
        <v>2.52325519105662E-3</v>
      </c>
    </row>
    <row r="59" spans="1:36" s="9" customFormat="1">
      <c r="A59" s="9" t="s">
        <v>1213</v>
      </c>
      <c r="B59" s="9">
        <v>1433</v>
      </c>
      <c r="C59" s="9" t="s">
        <v>1312</v>
      </c>
      <c r="D59" s="9" t="s">
        <v>1313</v>
      </c>
      <c r="E59" s="5" t="s">
        <v>1271</v>
      </c>
      <c r="F59" s="9" t="s">
        <v>1314</v>
      </c>
      <c r="G59" s="9" t="s">
        <v>1315</v>
      </c>
      <c r="H59" s="9" t="s">
        <v>76</v>
      </c>
      <c r="I59" s="9" t="s">
        <v>229</v>
      </c>
      <c r="J59" s="9" t="s">
        <v>53</v>
      </c>
      <c r="K59" s="9" t="s">
        <v>53</v>
      </c>
      <c r="L59" s="9" t="s">
        <v>805</v>
      </c>
      <c r="M59" s="9" t="s">
        <v>311</v>
      </c>
      <c r="N59" s="9" t="s">
        <v>635</v>
      </c>
      <c r="O59" s="9" t="s">
        <v>62</v>
      </c>
      <c r="P59" s="9" t="s">
        <v>1316</v>
      </c>
      <c r="Q59" s="9" t="s">
        <v>70</v>
      </c>
      <c r="R59" s="9" t="s">
        <v>57</v>
      </c>
      <c r="S59" s="9" t="s">
        <v>1217</v>
      </c>
      <c r="T59" s="159">
        <v>2.956</v>
      </c>
      <c r="U59" s="9" t="s">
        <v>1317</v>
      </c>
      <c r="V59" s="172">
        <v>3.3500000000000002E-2</v>
      </c>
      <c r="W59" s="161">
        <v>2.853E-2</v>
      </c>
      <c r="X59" s="5" t="s">
        <v>620</v>
      </c>
      <c r="Y59" s="5" t="s">
        <v>62</v>
      </c>
      <c r="Z59" s="159">
        <v>28146.95</v>
      </c>
      <c r="AA59" s="159">
        <v>1</v>
      </c>
      <c r="AB59" s="159">
        <v>115.92</v>
      </c>
      <c r="AD59" s="159">
        <v>32.628</v>
      </c>
      <c r="AG59" s="9" t="s">
        <v>17</v>
      </c>
      <c r="AH59" s="161">
        <v>4.3999999999999999E-5</v>
      </c>
      <c r="AI59" s="161">
        <v>1.9672817828547601E-2</v>
      </c>
      <c r="AJ59" s="161">
        <v>3.81240415383841E-3</v>
      </c>
    </row>
    <row r="60" spans="1:36" s="9" customFormat="1">
      <c r="A60" s="9" t="s">
        <v>1213</v>
      </c>
      <c r="B60" s="9">
        <v>1433</v>
      </c>
      <c r="C60" s="9" t="s">
        <v>1318</v>
      </c>
      <c r="D60" s="9" t="s">
        <v>1319</v>
      </c>
      <c r="E60" s="5" t="s">
        <v>1271</v>
      </c>
      <c r="F60" s="9" t="s">
        <v>1506</v>
      </c>
      <c r="G60" s="9" t="s">
        <v>1507</v>
      </c>
      <c r="H60" s="9" t="s">
        <v>76</v>
      </c>
      <c r="I60" s="9" t="s">
        <v>229</v>
      </c>
      <c r="J60" s="9" t="s">
        <v>53</v>
      </c>
      <c r="K60" s="9" t="s">
        <v>53</v>
      </c>
      <c r="L60" s="9" t="s">
        <v>805</v>
      </c>
      <c r="M60" s="9" t="s">
        <v>311</v>
      </c>
      <c r="N60" s="9" t="s">
        <v>256</v>
      </c>
      <c r="O60" s="9" t="s">
        <v>62</v>
      </c>
      <c r="P60" s="9" t="s">
        <v>1412</v>
      </c>
      <c r="Q60" s="9" t="s">
        <v>70</v>
      </c>
      <c r="R60" s="9" t="s">
        <v>57</v>
      </c>
      <c r="S60" s="9" t="s">
        <v>1217</v>
      </c>
      <c r="T60" s="159">
        <v>2.4159999999999999</v>
      </c>
      <c r="U60" s="9" t="s">
        <v>1508</v>
      </c>
      <c r="V60" s="172">
        <v>1E-3</v>
      </c>
      <c r="W60" s="161">
        <v>2.0709999999999999E-2</v>
      </c>
      <c r="X60" s="5" t="s">
        <v>620</v>
      </c>
      <c r="Y60" s="5" t="s">
        <v>62</v>
      </c>
      <c r="Z60" s="159">
        <v>10000</v>
      </c>
      <c r="AA60" s="159">
        <v>1</v>
      </c>
      <c r="AB60" s="159">
        <v>105.49</v>
      </c>
      <c r="AD60" s="159">
        <v>10.548999999999999</v>
      </c>
      <c r="AG60" s="9" t="s">
        <v>17</v>
      </c>
      <c r="AH60" s="161">
        <v>2.0999999999999999E-5</v>
      </c>
      <c r="AI60" s="161">
        <v>6.36045447652936E-3</v>
      </c>
      <c r="AJ60" s="161">
        <v>1.2325953138971799E-3</v>
      </c>
    </row>
    <row r="61" spans="1:36" s="9" customFormat="1">
      <c r="A61" s="9" t="s">
        <v>1213</v>
      </c>
      <c r="B61" s="9">
        <v>1433</v>
      </c>
      <c r="C61" s="9" t="s">
        <v>1318</v>
      </c>
      <c r="D61" s="9" t="s">
        <v>1319</v>
      </c>
      <c r="E61" s="5" t="s">
        <v>1271</v>
      </c>
      <c r="F61" s="9" t="s">
        <v>1320</v>
      </c>
      <c r="G61" s="9" t="s">
        <v>1321</v>
      </c>
      <c r="H61" s="9" t="s">
        <v>76</v>
      </c>
      <c r="I61" s="9" t="s">
        <v>229</v>
      </c>
      <c r="J61" s="9" t="s">
        <v>53</v>
      </c>
      <c r="K61" s="9" t="s">
        <v>53</v>
      </c>
      <c r="L61" s="9" t="s">
        <v>805</v>
      </c>
      <c r="M61" s="9" t="s">
        <v>311</v>
      </c>
      <c r="N61" s="9" t="s">
        <v>256</v>
      </c>
      <c r="O61" s="9" t="s">
        <v>62</v>
      </c>
      <c r="P61" s="9" t="s">
        <v>1316</v>
      </c>
      <c r="Q61" s="9" t="s">
        <v>70</v>
      </c>
      <c r="R61" s="9" t="s">
        <v>57</v>
      </c>
      <c r="S61" s="9" t="s">
        <v>1217</v>
      </c>
      <c r="T61" s="159">
        <v>3.68</v>
      </c>
      <c r="U61" s="9" t="s">
        <v>1322</v>
      </c>
      <c r="V61" s="172">
        <v>1.09E-2</v>
      </c>
      <c r="W61" s="161">
        <v>3.3869999999999997E-2</v>
      </c>
      <c r="X61" s="5" t="s">
        <v>620</v>
      </c>
      <c r="Y61" s="5" t="s">
        <v>62</v>
      </c>
      <c r="Z61" s="159">
        <v>100000</v>
      </c>
      <c r="AA61" s="159">
        <v>1</v>
      </c>
      <c r="AB61" s="159">
        <v>101.16</v>
      </c>
      <c r="AD61" s="159">
        <v>101.16</v>
      </c>
      <c r="AG61" s="9" t="s">
        <v>17</v>
      </c>
      <c r="AH61" s="161">
        <v>1.1E-4</v>
      </c>
      <c r="AI61" s="161">
        <v>6.0993797975704797E-2</v>
      </c>
      <c r="AJ61" s="161">
        <v>1.1820015352529901E-2</v>
      </c>
    </row>
    <row r="62" spans="1:36" s="9" customFormat="1">
      <c r="A62" s="9" t="s">
        <v>1213</v>
      </c>
      <c r="B62" s="9">
        <v>1433</v>
      </c>
      <c r="C62" s="9" t="s">
        <v>1318</v>
      </c>
      <c r="D62" s="9" t="s">
        <v>1319</v>
      </c>
      <c r="E62" s="5" t="s">
        <v>1271</v>
      </c>
      <c r="F62" s="9" t="s">
        <v>1509</v>
      </c>
      <c r="G62" s="9" t="s">
        <v>1510</v>
      </c>
      <c r="H62" s="9" t="s">
        <v>76</v>
      </c>
      <c r="I62" s="9" t="s">
        <v>229</v>
      </c>
      <c r="J62" s="9" t="s">
        <v>53</v>
      </c>
      <c r="K62" s="9" t="s">
        <v>53</v>
      </c>
      <c r="L62" s="9" t="s">
        <v>805</v>
      </c>
      <c r="M62" s="9" t="s">
        <v>311</v>
      </c>
      <c r="N62" s="9" t="s">
        <v>256</v>
      </c>
      <c r="O62" s="9" t="s">
        <v>62</v>
      </c>
      <c r="P62" s="9" t="s">
        <v>1316</v>
      </c>
      <c r="Q62" s="9" t="s">
        <v>70</v>
      </c>
      <c r="R62" s="9" t="s">
        <v>57</v>
      </c>
      <c r="S62" s="9" t="s">
        <v>1217</v>
      </c>
      <c r="T62" s="159">
        <v>4.4130000000000003</v>
      </c>
      <c r="U62" s="9" t="s">
        <v>1511</v>
      </c>
      <c r="V62" s="172">
        <v>2.9899999999999999E-2</v>
      </c>
      <c r="W62" s="161">
        <v>3.4279999999999998E-2</v>
      </c>
      <c r="X62" s="5" t="s">
        <v>620</v>
      </c>
      <c r="Y62" s="5" t="s">
        <v>62</v>
      </c>
      <c r="Z62" s="159">
        <v>42400</v>
      </c>
      <c r="AA62" s="159">
        <v>1</v>
      </c>
      <c r="AB62" s="159">
        <v>104.39</v>
      </c>
      <c r="AD62" s="159">
        <v>44.261000000000003</v>
      </c>
      <c r="AG62" s="9" t="s">
        <v>17</v>
      </c>
      <c r="AH62" s="161">
        <v>5.3000000000000001E-5</v>
      </c>
      <c r="AI62" s="161">
        <v>2.6687113977559698E-2</v>
      </c>
      <c r="AJ62" s="161">
        <v>5.1717077374837297E-3</v>
      </c>
    </row>
    <row r="63" spans="1:36" s="9" customFormat="1">
      <c r="A63" s="9" t="s">
        <v>1213</v>
      </c>
      <c r="B63" s="9">
        <v>1433</v>
      </c>
      <c r="C63" s="9" t="s">
        <v>1328</v>
      </c>
      <c r="D63" s="9" t="s">
        <v>1329</v>
      </c>
      <c r="E63" s="5" t="s">
        <v>1271</v>
      </c>
      <c r="F63" s="9" t="s">
        <v>1330</v>
      </c>
      <c r="G63" s="9" t="s">
        <v>1331</v>
      </c>
      <c r="H63" s="9" t="s">
        <v>76</v>
      </c>
      <c r="I63" s="9" t="s">
        <v>228</v>
      </c>
      <c r="J63" s="9" t="s">
        <v>53</v>
      </c>
      <c r="K63" s="9" t="s">
        <v>53</v>
      </c>
      <c r="L63" s="9" t="s">
        <v>805</v>
      </c>
      <c r="M63" s="9" t="s">
        <v>311</v>
      </c>
      <c r="N63" s="9" t="s">
        <v>635</v>
      </c>
      <c r="O63" s="9" t="s">
        <v>62</v>
      </c>
      <c r="P63" s="9" t="s">
        <v>1280</v>
      </c>
      <c r="Q63" s="9" t="s">
        <v>65</v>
      </c>
      <c r="R63" s="9" t="s">
        <v>57</v>
      </c>
      <c r="S63" s="9" t="s">
        <v>1217</v>
      </c>
      <c r="T63" s="159">
        <v>5.38</v>
      </c>
      <c r="U63" s="9" t="s">
        <v>1332</v>
      </c>
      <c r="V63" s="172">
        <v>2.5499999999999998E-2</v>
      </c>
      <c r="W63" s="161">
        <v>6.1440000000000002E-2</v>
      </c>
      <c r="X63" s="5" t="s">
        <v>620</v>
      </c>
      <c r="Y63" s="5" t="s">
        <v>62</v>
      </c>
      <c r="Z63" s="159">
        <v>28888.89</v>
      </c>
      <c r="AA63" s="159">
        <v>1</v>
      </c>
      <c r="AB63" s="159">
        <v>82.82</v>
      </c>
      <c r="AD63" s="159">
        <v>23.925999999999998</v>
      </c>
      <c r="AG63" s="9" t="s">
        <v>17</v>
      </c>
      <c r="AH63" s="161">
        <v>1.5999999999999999E-5</v>
      </c>
      <c r="AI63" s="161">
        <v>1.44259006753384E-2</v>
      </c>
      <c r="AJ63" s="161">
        <v>2.7956017351877601E-3</v>
      </c>
    </row>
    <row r="64" spans="1:36" s="9" customFormat="1">
      <c r="A64" s="9" t="s">
        <v>1213</v>
      </c>
      <c r="B64" s="9">
        <v>1433</v>
      </c>
      <c r="C64" s="9" t="s">
        <v>1328</v>
      </c>
      <c r="D64" s="9" t="s">
        <v>1329</v>
      </c>
      <c r="E64" s="5" t="s">
        <v>1271</v>
      </c>
      <c r="F64" s="9" t="s">
        <v>1333</v>
      </c>
      <c r="G64" s="9" t="s">
        <v>1334</v>
      </c>
      <c r="H64" s="9" t="s">
        <v>76</v>
      </c>
      <c r="I64" s="9" t="s">
        <v>229</v>
      </c>
      <c r="J64" s="9" t="s">
        <v>53</v>
      </c>
      <c r="K64" s="9" t="s">
        <v>53</v>
      </c>
      <c r="L64" s="9" t="s">
        <v>805</v>
      </c>
      <c r="M64" s="9" t="s">
        <v>311</v>
      </c>
      <c r="N64" s="9" t="s">
        <v>635</v>
      </c>
      <c r="O64" s="9" t="s">
        <v>62</v>
      </c>
      <c r="P64" s="9" t="s">
        <v>1280</v>
      </c>
      <c r="Q64" s="9" t="s">
        <v>65</v>
      </c>
      <c r="R64" s="9" t="s">
        <v>57</v>
      </c>
      <c r="S64" s="9" t="s">
        <v>1217</v>
      </c>
      <c r="T64" s="159">
        <v>4.2089999999999996</v>
      </c>
      <c r="U64" s="9" t="s">
        <v>1335</v>
      </c>
      <c r="V64" s="172">
        <v>5.0000000000000001E-3</v>
      </c>
      <c r="W64" s="161">
        <v>3.3119999999999997E-2</v>
      </c>
      <c r="X64" s="5" t="s">
        <v>620</v>
      </c>
      <c r="Y64" s="5" t="s">
        <v>62</v>
      </c>
      <c r="Z64" s="159">
        <v>24196.09</v>
      </c>
      <c r="AA64" s="159">
        <v>1</v>
      </c>
      <c r="AB64" s="159">
        <v>100.45</v>
      </c>
      <c r="AD64" s="159">
        <v>24.305</v>
      </c>
      <c r="AG64" s="9" t="s">
        <v>17</v>
      </c>
      <c r="AH64" s="161">
        <v>1.2999999999999999E-5</v>
      </c>
      <c r="AI64" s="161">
        <v>1.4654533181847101E-2</v>
      </c>
      <c r="AJ64" s="161">
        <v>2.8399085307425501E-3</v>
      </c>
    </row>
    <row r="65" spans="1:36" s="9" customFormat="1">
      <c r="A65" s="9" t="s">
        <v>1213</v>
      </c>
      <c r="B65" s="9">
        <v>1433</v>
      </c>
      <c r="C65" s="9" t="s">
        <v>1328</v>
      </c>
      <c r="D65" s="9" t="s">
        <v>1329</v>
      </c>
      <c r="E65" s="5" t="s">
        <v>1271</v>
      </c>
      <c r="F65" s="9" t="s">
        <v>1336</v>
      </c>
      <c r="G65" s="9" t="s">
        <v>1337</v>
      </c>
      <c r="H65" s="9" t="s">
        <v>76</v>
      </c>
      <c r="I65" s="9" t="s">
        <v>229</v>
      </c>
      <c r="J65" s="9" t="s">
        <v>53</v>
      </c>
      <c r="K65" s="9" t="s">
        <v>53</v>
      </c>
      <c r="L65" s="9" t="s">
        <v>805</v>
      </c>
      <c r="M65" s="9" t="s">
        <v>311</v>
      </c>
      <c r="N65" s="9" t="s">
        <v>635</v>
      </c>
      <c r="O65" s="9" t="s">
        <v>62</v>
      </c>
      <c r="P65" s="9" t="s">
        <v>1280</v>
      </c>
      <c r="Q65" s="9" t="s">
        <v>65</v>
      </c>
      <c r="R65" s="9" t="s">
        <v>57</v>
      </c>
      <c r="S65" s="9" t="s">
        <v>1217</v>
      </c>
      <c r="T65" s="159">
        <v>1.21</v>
      </c>
      <c r="U65" s="9" t="s">
        <v>1338</v>
      </c>
      <c r="V65" s="172">
        <v>4.7500000000000001E-2</v>
      </c>
      <c r="W65" s="161">
        <v>2.843E-2</v>
      </c>
      <c r="X65" s="5" t="s">
        <v>620</v>
      </c>
      <c r="Y65" s="5" t="s">
        <v>62</v>
      </c>
      <c r="Z65" s="159">
        <v>19333.34</v>
      </c>
      <c r="AA65" s="159">
        <v>1</v>
      </c>
      <c r="AB65" s="159">
        <v>142.59</v>
      </c>
      <c r="AD65" s="159">
        <v>27.567</v>
      </c>
      <c r="AG65" s="9" t="s">
        <v>17</v>
      </c>
      <c r="AH65" s="161">
        <v>2.0000000000000002E-5</v>
      </c>
      <c r="AI65" s="161">
        <v>1.66215995069443E-2</v>
      </c>
      <c r="AJ65" s="161">
        <v>3.2211071924713301E-3</v>
      </c>
    </row>
    <row r="66" spans="1:36" s="9" customFormat="1">
      <c r="A66" s="9" t="s">
        <v>1213</v>
      </c>
      <c r="B66" s="9">
        <v>1433</v>
      </c>
      <c r="C66" s="9" t="s">
        <v>1339</v>
      </c>
      <c r="D66" s="9" t="s">
        <v>1340</v>
      </c>
      <c r="E66" s="5" t="s">
        <v>1271</v>
      </c>
      <c r="F66" s="9" t="s">
        <v>1341</v>
      </c>
      <c r="G66" s="9" t="s">
        <v>1342</v>
      </c>
      <c r="H66" s="9" t="s">
        <v>76</v>
      </c>
      <c r="I66" s="9" t="s">
        <v>229</v>
      </c>
      <c r="J66" s="9" t="s">
        <v>53</v>
      </c>
      <c r="K66" s="9" t="s">
        <v>53</v>
      </c>
      <c r="L66" s="9" t="s">
        <v>805</v>
      </c>
      <c r="M66" s="9" t="s">
        <v>311</v>
      </c>
      <c r="N66" s="9" t="s">
        <v>256</v>
      </c>
      <c r="O66" s="9" t="s">
        <v>62</v>
      </c>
      <c r="P66" s="9" t="s">
        <v>1316</v>
      </c>
      <c r="Q66" s="9" t="s">
        <v>70</v>
      </c>
      <c r="R66" s="9" t="s">
        <v>57</v>
      </c>
      <c r="S66" s="9" t="s">
        <v>1217</v>
      </c>
      <c r="T66" s="159">
        <v>4.1150000000000002</v>
      </c>
      <c r="U66" s="9" t="s">
        <v>1343</v>
      </c>
      <c r="V66" s="172">
        <v>3.1699999999999999E-2</v>
      </c>
      <c r="W66" s="161">
        <v>3.594E-2</v>
      </c>
      <c r="X66" s="5" t="s">
        <v>620</v>
      </c>
      <c r="Y66" s="5" t="s">
        <v>62</v>
      </c>
      <c r="Z66" s="159">
        <v>50000</v>
      </c>
      <c r="AA66" s="159">
        <v>1</v>
      </c>
      <c r="AB66" s="159">
        <v>105.55</v>
      </c>
      <c r="AD66" s="159">
        <v>52.774999999999999</v>
      </c>
      <c r="AG66" s="9" t="s">
        <v>17</v>
      </c>
      <c r="AH66" s="161">
        <v>5.8999999999999998E-5</v>
      </c>
      <c r="AI66" s="161">
        <v>3.1820360697586203E-2</v>
      </c>
      <c r="AJ66" s="161">
        <v>6.1664819121171098E-3</v>
      </c>
    </row>
    <row r="67" spans="1:36" s="9" customFormat="1">
      <c r="A67" s="9" t="s">
        <v>1213</v>
      </c>
      <c r="B67" s="9">
        <v>1433</v>
      </c>
      <c r="C67" s="9" t="s">
        <v>1344</v>
      </c>
      <c r="D67" s="9" t="s">
        <v>1345</v>
      </c>
      <c r="E67" s="5" t="s">
        <v>1271</v>
      </c>
      <c r="F67" s="9" t="s">
        <v>1346</v>
      </c>
      <c r="G67" s="9" t="s">
        <v>1347</v>
      </c>
      <c r="H67" s="9" t="s">
        <v>76</v>
      </c>
      <c r="I67" s="9" t="s">
        <v>229</v>
      </c>
      <c r="J67" s="9" t="s">
        <v>53</v>
      </c>
      <c r="K67" s="9" t="s">
        <v>53</v>
      </c>
      <c r="L67" s="9" t="s">
        <v>805</v>
      </c>
      <c r="M67" s="9" t="s">
        <v>311</v>
      </c>
      <c r="N67" s="9" t="s">
        <v>156</v>
      </c>
      <c r="O67" s="9" t="s">
        <v>62</v>
      </c>
      <c r="P67" s="9" t="s">
        <v>1310</v>
      </c>
      <c r="Q67" s="9" t="s">
        <v>70</v>
      </c>
      <c r="R67" s="9" t="s">
        <v>57</v>
      </c>
      <c r="S67" s="9" t="s">
        <v>1217</v>
      </c>
      <c r="T67" s="159">
        <v>5.9729999999999999</v>
      </c>
      <c r="U67" s="9" t="s">
        <v>1348</v>
      </c>
      <c r="V67" s="172">
        <v>3.3000000000000002E-2</v>
      </c>
      <c r="W67" s="161">
        <v>4.1739999999999999E-2</v>
      </c>
      <c r="X67" s="5" t="s">
        <v>620</v>
      </c>
      <c r="Y67" s="5" t="s">
        <v>62</v>
      </c>
      <c r="Z67" s="159">
        <v>38974.36</v>
      </c>
      <c r="AA67" s="159">
        <v>1</v>
      </c>
      <c r="AB67" s="159">
        <v>100.71</v>
      </c>
      <c r="AD67" s="159">
        <v>39.250999999999998</v>
      </c>
      <c r="AG67" s="9" t="s">
        <v>17</v>
      </c>
      <c r="AH67" s="161">
        <v>3.1000000000000001E-5</v>
      </c>
      <c r="AI67" s="161">
        <v>2.3666195325987599E-2</v>
      </c>
      <c r="AJ67" s="161">
        <v>4.58628256270531E-3</v>
      </c>
    </row>
    <row r="68" spans="1:36" s="9" customFormat="1">
      <c r="A68" s="9" t="s">
        <v>1213</v>
      </c>
      <c r="B68" s="9">
        <v>1433</v>
      </c>
      <c r="C68" s="9" t="s">
        <v>1358</v>
      </c>
      <c r="D68" s="9" t="s">
        <v>1359</v>
      </c>
      <c r="E68" s="5" t="s">
        <v>1271</v>
      </c>
      <c r="F68" s="9" t="s">
        <v>1360</v>
      </c>
      <c r="G68" s="9" t="s">
        <v>1361</v>
      </c>
      <c r="H68" s="9" t="s">
        <v>76</v>
      </c>
      <c r="I68" s="9" t="s">
        <v>229</v>
      </c>
      <c r="J68" s="9" t="s">
        <v>53</v>
      </c>
      <c r="K68" s="9" t="s">
        <v>53</v>
      </c>
      <c r="L68" s="9" t="s">
        <v>805</v>
      </c>
      <c r="M68" s="9" t="s">
        <v>311</v>
      </c>
      <c r="N68" s="9" t="s">
        <v>269</v>
      </c>
      <c r="O68" s="9" t="s">
        <v>62</v>
      </c>
      <c r="P68" s="9" t="s">
        <v>1362</v>
      </c>
      <c r="Q68" s="9" t="s">
        <v>70</v>
      </c>
      <c r="R68" s="9" t="s">
        <v>57</v>
      </c>
      <c r="S68" s="9" t="s">
        <v>1217</v>
      </c>
      <c r="T68" s="159">
        <v>4.7850000000000001</v>
      </c>
      <c r="U68" s="9" t="s">
        <v>1363</v>
      </c>
      <c r="V68" s="172">
        <v>4.4000000000000003E-3</v>
      </c>
      <c r="W68" s="161">
        <v>2.9190000000000001E-2</v>
      </c>
      <c r="X68" s="5" t="s">
        <v>620</v>
      </c>
      <c r="Y68" s="5" t="s">
        <v>62</v>
      </c>
      <c r="Z68" s="159">
        <v>32605.77</v>
      </c>
      <c r="AA68" s="159">
        <v>1</v>
      </c>
      <c r="AB68" s="159">
        <v>101.08</v>
      </c>
      <c r="AD68" s="159">
        <v>32.957999999999998</v>
      </c>
      <c r="AG68" s="9" t="s">
        <v>17</v>
      </c>
      <c r="AH68" s="161">
        <v>3.8000000000000002E-5</v>
      </c>
      <c r="AI68" s="161">
        <v>1.9871769923913599E-2</v>
      </c>
      <c r="AJ68" s="161">
        <v>3.85095916926113E-3</v>
      </c>
    </row>
    <row r="69" spans="1:36" s="9" customFormat="1">
      <c r="A69" s="9" t="s">
        <v>1213</v>
      </c>
      <c r="B69" s="9">
        <v>1433</v>
      </c>
      <c r="C69" s="9" t="s">
        <v>1358</v>
      </c>
      <c r="D69" s="9" t="s">
        <v>1359</v>
      </c>
      <c r="E69" s="5" t="s">
        <v>1271</v>
      </c>
      <c r="F69" s="9" t="s">
        <v>1364</v>
      </c>
      <c r="G69" s="9" t="s">
        <v>1365</v>
      </c>
      <c r="H69" s="9" t="s">
        <v>76</v>
      </c>
      <c r="I69" s="9" t="s">
        <v>228</v>
      </c>
      <c r="J69" s="9" t="s">
        <v>53</v>
      </c>
      <c r="K69" s="9" t="s">
        <v>53</v>
      </c>
      <c r="L69" s="9" t="s">
        <v>805</v>
      </c>
      <c r="M69" s="9" t="s">
        <v>311</v>
      </c>
      <c r="N69" s="9" t="s">
        <v>269</v>
      </c>
      <c r="O69" s="9" t="s">
        <v>62</v>
      </c>
      <c r="P69" s="9" t="s">
        <v>1362</v>
      </c>
      <c r="Q69" s="9" t="s">
        <v>70</v>
      </c>
      <c r="R69" s="9" t="s">
        <v>57</v>
      </c>
      <c r="S69" s="9" t="s">
        <v>1217</v>
      </c>
      <c r="T69" s="159">
        <v>4.4870000000000001</v>
      </c>
      <c r="U69" s="9" t="s">
        <v>1366</v>
      </c>
      <c r="V69" s="172">
        <v>1.9400000000000001E-2</v>
      </c>
      <c r="W69" s="161">
        <v>5.4969999999999998E-2</v>
      </c>
      <c r="X69" s="5" t="s">
        <v>620</v>
      </c>
      <c r="Y69" s="5" t="s">
        <v>62</v>
      </c>
      <c r="Z69" s="159">
        <v>34000</v>
      </c>
      <c r="AA69" s="159">
        <v>1</v>
      </c>
      <c r="AB69" s="159">
        <v>85.41</v>
      </c>
      <c r="AD69" s="159">
        <v>29.039000000000001</v>
      </c>
      <c r="AG69" s="9" t="s">
        <v>17</v>
      </c>
      <c r="AH69" s="161">
        <v>5.5000000000000002E-5</v>
      </c>
      <c r="AI69" s="161">
        <v>1.75091270950542E-2</v>
      </c>
      <c r="AJ69" s="161">
        <v>3.39310156018444E-3</v>
      </c>
    </row>
    <row r="70" spans="1:36" s="9" customFormat="1">
      <c r="A70" s="9" t="s">
        <v>1213</v>
      </c>
      <c r="B70" s="9">
        <v>1433</v>
      </c>
      <c r="C70" s="9" t="s">
        <v>1512</v>
      </c>
      <c r="D70" s="9" t="s">
        <v>1513</v>
      </c>
      <c r="E70" s="5" t="s">
        <v>1271</v>
      </c>
      <c r="F70" s="9" t="s">
        <v>1514</v>
      </c>
      <c r="G70" s="9" t="s">
        <v>1515</v>
      </c>
      <c r="H70" s="9" t="s">
        <v>76</v>
      </c>
      <c r="I70" s="9" t="s">
        <v>228</v>
      </c>
      <c r="J70" s="9" t="s">
        <v>53</v>
      </c>
      <c r="K70" s="9" t="s">
        <v>53</v>
      </c>
      <c r="L70" s="9" t="s">
        <v>805</v>
      </c>
      <c r="M70" s="9" t="s">
        <v>311</v>
      </c>
      <c r="N70" s="9" t="s">
        <v>269</v>
      </c>
      <c r="O70" s="9" t="s">
        <v>62</v>
      </c>
      <c r="P70" s="9" t="s">
        <v>1274</v>
      </c>
      <c r="Q70" s="9" t="s">
        <v>65</v>
      </c>
      <c r="R70" s="9" t="s">
        <v>57</v>
      </c>
      <c r="S70" s="9" t="s">
        <v>1217</v>
      </c>
      <c r="T70" s="159">
        <v>4.9290000000000003</v>
      </c>
      <c r="U70" s="9" t="s">
        <v>1407</v>
      </c>
      <c r="V70" s="172">
        <v>4.3799999999999999E-2</v>
      </c>
      <c r="W70" s="161">
        <v>5.5509999999999997E-2</v>
      </c>
      <c r="X70" s="5" t="s">
        <v>620</v>
      </c>
      <c r="Y70" s="5" t="s">
        <v>62</v>
      </c>
      <c r="Z70" s="159">
        <v>32000</v>
      </c>
      <c r="AA70" s="159">
        <v>1</v>
      </c>
      <c r="AB70" s="159">
        <v>94.29</v>
      </c>
      <c r="AD70" s="159">
        <v>30.172999999999998</v>
      </c>
      <c r="AG70" s="9" t="s">
        <v>17</v>
      </c>
      <c r="AH70" s="161">
        <v>6.3999999999999997E-5</v>
      </c>
      <c r="AI70" s="161">
        <v>1.81925036334653E-2</v>
      </c>
      <c r="AJ70" s="161">
        <v>3.5255334047925601E-3</v>
      </c>
    </row>
    <row r="71" spans="1:36" s="9" customFormat="1">
      <c r="A71" s="9" t="s">
        <v>1213</v>
      </c>
      <c r="B71" s="9">
        <v>1433</v>
      </c>
      <c r="C71" s="9" t="s">
        <v>1512</v>
      </c>
      <c r="D71" s="9" t="s">
        <v>1513</v>
      </c>
      <c r="E71" s="5" t="s">
        <v>1271</v>
      </c>
      <c r="F71" s="9" t="s">
        <v>1516</v>
      </c>
      <c r="G71" s="9" t="s">
        <v>1517</v>
      </c>
      <c r="H71" s="9" t="s">
        <v>76</v>
      </c>
      <c r="I71" s="9" t="s">
        <v>228</v>
      </c>
      <c r="J71" s="9" t="s">
        <v>53</v>
      </c>
      <c r="K71" s="9" t="s">
        <v>53</v>
      </c>
      <c r="L71" s="9" t="s">
        <v>805</v>
      </c>
      <c r="M71" s="9" t="s">
        <v>311</v>
      </c>
      <c r="N71" s="9" t="s">
        <v>269</v>
      </c>
      <c r="O71" s="9" t="s">
        <v>62</v>
      </c>
      <c r="P71" s="9" t="s">
        <v>1316</v>
      </c>
      <c r="Q71" s="9" t="s">
        <v>70</v>
      </c>
      <c r="R71" s="9" t="s">
        <v>57</v>
      </c>
      <c r="S71" s="9" t="s">
        <v>1217</v>
      </c>
      <c r="T71" s="159">
        <v>3.2789999999999999</v>
      </c>
      <c r="U71" s="9" t="s">
        <v>1353</v>
      </c>
      <c r="V71" s="172">
        <v>4.36E-2</v>
      </c>
      <c r="W71" s="161">
        <v>5.1270000000000003E-2</v>
      </c>
      <c r="X71" s="5" t="s">
        <v>620</v>
      </c>
      <c r="Y71" s="5" t="s">
        <v>62</v>
      </c>
      <c r="Z71" s="159">
        <v>22636</v>
      </c>
      <c r="AA71" s="159">
        <v>1</v>
      </c>
      <c r="AB71" s="159">
        <v>97.6</v>
      </c>
      <c r="AD71" s="159">
        <v>22.093</v>
      </c>
      <c r="AG71" s="9" t="s">
        <v>17</v>
      </c>
      <c r="AH71" s="161">
        <v>7.4999999999999993E-5</v>
      </c>
      <c r="AI71" s="161">
        <v>1.33206788880445E-2</v>
      </c>
      <c r="AJ71" s="161">
        <v>2.58142031138188E-3</v>
      </c>
    </row>
    <row r="72" spans="1:36" s="9" customFormat="1">
      <c r="A72" s="9" t="s">
        <v>1213</v>
      </c>
      <c r="B72" s="9">
        <v>1433</v>
      </c>
      <c r="C72" s="9" t="s">
        <v>1367</v>
      </c>
      <c r="D72" s="9" t="s">
        <v>1368</v>
      </c>
      <c r="E72" s="5" t="s">
        <v>78</v>
      </c>
      <c r="F72" s="9" t="s">
        <v>1369</v>
      </c>
      <c r="G72" s="9" t="s">
        <v>1370</v>
      </c>
      <c r="H72" s="9" t="s">
        <v>76</v>
      </c>
      <c r="I72" s="9" t="s">
        <v>228</v>
      </c>
      <c r="J72" s="9" t="s">
        <v>53</v>
      </c>
      <c r="K72" s="9" t="s">
        <v>314</v>
      </c>
      <c r="L72" s="9" t="s">
        <v>805</v>
      </c>
      <c r="M72" s="9" t="s">
        <v>311</v>
      </c>
      <c r="N72" s="9" t="s">
        <v>636</v>
      </c>
      <c r="O72" s="9" t="s">
        <v>62</v>
      </c>
      <c r="P72" s="9" t="s">
        <v>1274</v>
      </c>
      <c r="Q72" s="9" t="s">
        <v>65</v>
      </c>
      <c r="R72" s="9" t="s">
        <v>57</v>
      </c>
      <c r="S72" s="9" t="s">
        <v>1217</v>
      </c>
      <c r="T72" s="159">
        <v>1.1639999999999999</v>
      </c>
      <c r="U72" s="9" t="s">
        <v>1371</v>
      </c>
      <c r="V72" s="172">
        <v>4.8000000000000001E-2</v>
      </c>
      <c r="W72" s="161">
        <v>5.4010000000000002E-2</v>
      </c>
      <c r="X72" s="5" t="s">
        <v>620</v>
      </c>
      <c r="Y72" s="5" t="s">
        <v>62</v>
      </c>
      <c r="Z72" s="159">
        <v>22965</v>
      </c>
      <c r="AA72" s="159">
        <v>1</v>
      </c>
      <c r="AB72" s="159">
        <v>100.21</v>
      </c>
      <c r="AD72" s="159">
        <v>23.013000000000002</v>
      </c>
      <c r="AG72" s="9" t="s">
        <v>17</v>
      </c>
      <c r="AH72" s="161">
        <v>6.0999999999999999E-5</v>
      </c>
      <c r="AI72" s="161">
        <v>1.38756829568024E-2</v>
      </c>
      <c r="AJ72" s="161">
        <v>2.6889747977584901E-3</v>
      </c>
    </row>
    <row r="73" spans="1:36" s="9" customFormat="1">
      <c r="A73" s="9" t="s">
        <v>1213</v>
      </c>
      <c r="B73" s="9">
        <v>1433</v>
      </c>
      <c r="C73" s="9" t="s">
        <v>1372</v>
      </c>
      <c r="D73" s="9" t="s">
        <v>1373</v>
      </c>
      <c r="E73" s="5" t="s">
        <v>1271</v>
      </c>
      <c r="F73" s="9" t="s">
        <v>1518</v>
      </c>
      <c r="G73" s="9" t="s">
        <v>1519</v>
      </c>
      <c r="H73" s="9" t="s">
        <v>76</v>
      </c>
      <c r="I73" s="9" t="s">
        <v>228</v>
      </c>
      <c r="J73" s="9" t="s">
        <v>53</v>
      </c>
      <c r="K73" s="9" t="s">
        <v>53</v>
      </c>
      <c r="L73" s="9" t="s">
        <v>805</v>
      </c>
      <c r="M73" s="9" t="s">
        <v>311</v>
      </c>
      <c r="N73" s="9" t="s">
        <v>692</v>
      </c>
      <c r="O73" s="9" t="s">
        <v>62</v>
      </c>
      <c r="P73" s="9" t="s">
        <v>1290</v>
      </c>
      <c r="Q73" s="9" t="s">
        <v>65</v>
      </c>
      <c r="R73" s="9" t="s">
        <v>57</v>
      </c>
      <c r="S73" s="9" t="s">
        <v>1217</v>
      </c>
      <c r="T73" s="159">
        <v>1.2430000000000001</v>
      </c>
      <c r="U73" s="9" t="s">
        <v>1520</v>
      </c>
      <c r="V73" s="172">
        <v>3.5999999999999997E-2</v>
      </c>
      <c r="W73" s="161">
        <v>5.0860000000000002E-2</v>
      </c>
      <c r="X73" s="5" t="s">
        <v>620</v>
      </c>
      <c r="Y73" s="5" t="s">
        <v>62</v>
      </c>
      <c r="Z73" s="159">
        <v>15233.16</v>
      </c>
      <c r="AA73" s="159">
        <v>1</v>
      </c>
      <c r="AB73" s="159">
        <v>99.16</v>
      </c>
      <c r="AD73" s="159">
        <v>15.105</v>
      </c>
      <c r="AG73" s="9" t="s">
        <v>17</v>
      </c>
      <c r="AH73" s="161">
        <v>5.0000000000000002E-5</v>
      </c>
      <c r="AI73" s="161">
        <v>9.1075880386475502E-3</v>
      </c>
      <c r="AJ73" s="161">
        <v>1.76496355390448E-3</v>
      </c>
    </row>
    <row r="74" spans="1:36" s="9" customFormat="1">
      <c r="A74" s="9" t="s">
        <v>1213</v>
      </c>
      <c r="B74" s="9">
        <v>1433</v>
      </c>
      <c r="C74" s="9" t="s">
        <v>1372</v>
      </c>
      <c r="D74" s="9" t="s">
        <v>1373</v>
      </c>
      <c r="E74" s="5" t="s">
        <v>1271</v>
      </c>
      <c r="F74" s="9" t="s">
        <v>1374</v>
      </c>
      <c r="G74" s="9" t="s">
        <v>1375</v>
      </c>
      <c r="H74" s="9" t="s">
        <v>76</v>
      </c>
      <c r="I74" s="9" t="s">
        <v>228</v>
      </c>
      <c r="J74" s="9" t="s">
        <v>53</v>
      </c>
      <c r="K74" s="9" t="s">
        <v>53</v>
      </c>
      <c r="L74" s="9" t="s">
        <v>805</v>
      </c>
      <c r="M74" s="9" t="s">
        <v>311</v>
      </c>
      <c r="N74" s="9" t="s">
        <v>692</v>
      </c>
      <c r="O74" s="9" t="s">
        <v>62</v>
      </c>
      <c r="P74" s="9" t="s">
        <v>1290</v>
      </c>
      <c r="Q74" s="9" t="s">
        <v>65</v>
      </c>
      <c r="R74" s="9" t="s">
        <v>57</v>
      </c>
      <c r="S74" s="9" t="s">
        <v>1217</v>
      </c>
      <c r="T74" s="159">
        <v>2.581</v>
      </c>
      <c r="U74" s="9" t="s">
        <v>1376</v>
      </c>
      <c r="V74" s="172">
        <v>2.1999999999999999E-2</v>
      </c>
      <c r="W74" s="161">
        <v>5.3710000000000001E-2</v>
      </c>
      <c r="X74" s="5" t="s">
        <v>620</v>
      </c>
      <c r="Y74" s="5" t="s">
        <v>62</v>
      </c>
      <c r="Z74" s="159">
        <v>29478.75</v>
      </c>
      <c r="AA74" s="159">
        <v>1</v>
      </c>
      <c r="AB74" s="159">
        <v>92.37</v>
      </c>
      <c r="AD74" s="159">
        <v>27.23</v>
      </c>
      <c r="AG74" s="9" t="s">
        <v>17</v>
      </c>
      <c r="AH74" s="161">
        <v>2.5999999999999998E-5</v>
      </c>
      <c r="AI74" s="161">
        <v>1.6417871942683699E-2</v>
      </c>
      <c r="AJ74" s="161">
        <v>3.18162673679856E-3</v>
      </c>
    </row>
    <row r="75" spans="1:36" s="9" customFormat="1">
      <c r="A75" s="9" t="s">
        <v>1213</v>
      </c>
      <c r="B75" s="9">
        <v>1433</v>
      </c>
      <c r="C75" s="9" t="s">
        <v>1372</v>
      </c>
      <c r="D75" s="9" t="s">
        <v>1373</v>
      </c>
      <c r="E75" s="5" t="s">
        <v>1271</v>
      </c>
      <c r="F75" s="9" t="s">
        <v>1521</v>
      </c>
      <c r="G75" s="9" t="s">
        <v>1522</v>
      </c>
      <c r="H75" s="9" t="s">
        <v>76</v>
      </c>
      <c r="I75" s="9" t="s">
        <v>228</v>
      </c>
      <c r="J75" s="9" t="s">
        <v>53</v>
      </c>
      <c r="K75" s="9" t="s">
        <v>53</v>
      </c>
      <c r="L75" s="9" t="s">
        <v>805</v>
      </c>
      <c r="M75" s="9" t="s">
        <v>311</v>
      </c>
      <c r="N75" s="9" t="s">
        <v>692</v>
      </c>
      <c r="O75" s="9" t="s">
        <v>62</v>
      </c>
      <c r="P75" s="9" t="s">
        <v>1290</v>
      </c>
      <c r="Q75" s="9" t="s">
        <v>65</v>
      </c>
      <c r="R75" s="9" t="s">
        <v>57</v>
      </c>
      <c r="S75" s="9" t="s">
        <v>1217</v>
      </c>
      <c r="T75" s="159">
        <v>3.819</v>
      </c>
      <c r="U75" s="9" t="s">
        <v>1523</v>
      </c>
      <c r="V75" s="172">
        <v>2.7400000000000001E-2</v>
      </c>
      <c r="W75" s="161">
        <v>5.5449999999999999E-2</v>
      </c>
      <c r="X75" s="5" t="s">
        <v>620</v>
      </c>
      <c r="Y75" s="5" t="s">
        <v>62</v>
      </c>
      <c r="Z75" s="159">
        <v>41900</v>
      </c>
      <c r="AA75" s="159">
        <v>1</v>
      </c>
      <c r="AB75" s="159">
        <v>91.17</v>
      </c>
      <c r="AD75" s="159">
        <v>38.200000000000003</v>
      </c>
      <c r="AG75" s="9" t="s">
        <v>17</v>
      </c>
      <c r="AH75" s="161">
        <v>5.5999999999999999E-5</v>
      </c>
      <c r="AI75" s="161">
        <v>2.3032593033268701E-2</v>
      </c>
      <c r="AJ75" s="161">
        <v>4.4634964914014898E-3</v>
      </c>
    </row>
    <row r="76" spans="1:36" s="9" customFormat="1">
      <c r="A76" s="9" t="s">
        <v>1213</v>
      </c>
      <c r="B76" s="9">
        <v>1433</v>
      </c>
      <c r="C76" s="9" t="s">
        <v>1377</v>
      </c>
      <c r="D76" s="9" t="s">
        <v>1378</v>
      </c>
      <c r="E76" s="5" t="s">
        <v>430</v>
      </c>
      <c r="F76" s="9" t="s">
        <v>1379</v>
      </c>
      <c r="G76" s="9" t="s">
        <v>1380</v>
      </c>
      <c r="H76" s="9" t="s">
        <v>76</v>
      </c>
      <c r="I76" s="9" t="s">
        <v>229</v>
      </c>
      <c r="J76" s="9" t="s">
        <v>53</v>
      </c>
      <c r="K76" s="9" t="s">
        <v>53</v>
      </c>
      <c r="L76" s="9" t="s">
        <v>805</v>
      </c>
      <c r="M76" s="9" t="s">
        <v>311</v>
      </c>
      <c r="N76" s="9" t="s">
        <v>156</v>
      </c>
      <c r="O76" s="9" t="s">
        <v>62</v>
      </c>
      <c r="P76" s="9" t="s">
        <v>1381</v>
      </c>
      <c r="Q76" s="9" t="s">
        <v>70</v>
      </c>
      <c r="R76" s="9" t="s">
        <v>57</v>
      </c>
      <c r="S76" s="9" t="s">
        <v>1217</v>
      </c>
      <c r="T76" s="159">
        <v>5.9749999999999996</v>
      </c>
      <c r="U76" s="9" t="s">
        <v>1382</v>
      </c>
      <c r="V76" s="172">
        <v>2.3900000000000001E-2</v>
      </c>
      <c r="W76" s="161">
        <v>2.9860000000000001E-2</v>
      </c>
      <c r="X76" s="5" t="s">
        <v>620</v>
      </c>
      <c r="Y76" s="5" t="s">
        <v>62</v>
      </c>
      <c r="Z76" s="159">
        <v>31000</v>
      </c>
      <c r="AA76" s="159">
        <v>1</v>
      </c>
      <c r="AB76" s="159">
        <v>109.95</v>
      </c>
      <c r="AD76" s="159">
        <v>34.084000000000003</v>
      </c>
      <c r="AG76" s="9" t="s">
        <v>17</v>
      </c>
      <c r="AH76" s="161">
        <v>7.9999999999999996E-6</v>
      </c>
      <c r="AI76" s="161">
        <v>2.0551039018415498E-2</v>
      </c>
      <c r="AJ76" s="161">
        <v>3.9825950304795002E-3</v>
      </c>
    </row>
    <row r="77" spans="1:36" s="9" customFormat="1">
      <c r="A77" s="9" t="s">
        <v>1213</v>
      </c>
      <c r="B77" s="9">
        <v>1433</v>
      </c>
      <c r="C77" s="9" t="s">
        <v>1524</v>
      </c>
      <c r="D77" s="9" t="s">
        <v>1525</v>
      </c>
      <c r="E77" s="5" t="s">
        <v>1271</v>
      </c>
      <c r="F77" s="9" t="s">
        <v>1526</v>
      </c>
      <c r="G77" s="9" t="s">
        <v>1527</v>
      </c>
      <c r="H77" s="9" t="s">
        <v>76</v>
      </c>
      <c r="I77" s="9" t="s">
        <v>228</v>
      </c>
      <c r="J77" s="9" t="s">
        <v>53</v>
      </c>
      <c r="K77" s="9" t="s">
        <v>53</v>
      </c>
      <c r="L77" s="9" t="s">
        <v>805</v>
      </c>
      <c r="M77" s="9" t="s">
        <v>311</v>
      </c>
      <c r="N77" s="9" t="s">
        <v>267</v>
      </c>
      <c r="O77" s="9" t="s">
        <v>62</v>
      </c>
      <c r="P77" s="9" t="s">
        <v>1280</v>
      </c>
      <c r="Q77" s="9" t="s">
        <v>65</v>
      </c>
      <c r="R77" s="9" t="s">
        <v>57</v>
      </c>
      <c r="S77" s="9" t="s">
        <v>1217</v>
      </c>
      <c r="T77" s="159">
        <v>3.4910000000000001</v>
      </c>
      <c r="U77" s="9" t="s">
        <v>1528</v>
      </c>
      <c r="V77" s="172">
        <v>2.24E-2</v>
      </c>
      <c r="W77" s="161">
        <v>5.5100000000000003E-2</v>
      </c>
      <c r="X77" s="5" t="s">
        <v>620</v>
      </c>
      <c r="Y77" s="5" t="s">
        <v>62</v>
      </c>
      <c r="Z77" s="159">
        <v>43012.12</v>
      </c>
      <c r="AA77" s="159">
        <v>1</v>
      </c>
      <c r="AB77" s="159">
        <v>89.89</v>
      </c>
      <c r="AD77" s="159">
        <v>38.664000000000001</v>
      </c>
      <c r="AG77" s="9" t="s">
        <v>17</v>
      </c>
      <c r="AH77" s="161">
        <v>7.2999999999999999E-5</v>
      </c>
      <c r="AI77" s="161">
        <v>2.3311975901488001E-2</v>
      </c>
      <c r="AJ77" s="161">
        <v>4.5176382222197999E-3</v>
      </c>
    </row>
    <row r="78" spans="1:36" s="9" customFormat="1">
      <c r="A78" s="9" t="s">
        <v>1213</v>
      </c>
      <c r="B78" s="9">
        <v>1433</v>
      </c>
      <c r="C78" s="9" t="s">
        <v>1383</v>
      </c>
      <c r="D78" s="9" t="s">
        <v>1384</v>
      </c>
      <c r="E78" s="5" t="s">
        <v>1271</v>
      </c>
      <c r="F78" s="9" t="s">
        <v>1385</v>
      </c>
      <c r="G78" s="9" t="s">
        <v>1386</v>
      </c>
      <c r="H78" s="9" t="s">
        <v>76</v>
      </c>
      <c r="I78" s="9" t="s">
        <v>229</v>
      </c>
      <c r="J78" s="9" t="s">
        <v>53</v>
      </c>
      <c r="K78" s="9" t="s">
        <v>53</v>
      </c>
      <c r="L78" s="9" t="s">
        <v>805</v>
      </c>
      <c r="M78" s="9" t="s">
        <v>311</v>
      </c>
      <c r="N78" s="9" t="s">
        <v>635</v>
      </c>
      <c r="O78" s="9" t="s">
        <v>62</v>
      </c>
      <c r="P78" s="9" t="s">
        <v>1316</v>
      </c>
      <c r="Q78" s="9" t="s">
        <v>70</v>
      </c>
      <c r="R78" s="9" t="s">
        <v>57</v>
      </c>
      <c r="S78" s="9" t="s">
        <v>1217</v>
      </c>
      <c r="T78" s="159">
        <v>3.4239999999999999</v>
      </c>
      <c r="U78" s="9" t="s">
        <v>1387</v>
      </c>
      <c r="V78" s="172">
        <v>2.4E-2</v>
      </c>
      <c r="W78" s="161">
        <v>3.0349999999999999E-2</v>
      </c>
      <c r="X78" s="5" t="s">
        <v>620</v>
      </c>
      <c r="Y78" s="5" t="s">
        <v>62</v>
      </c>
      <c r="Z78" s="159">
        <v>29982.9</v>
      </c>
      <c r="AA78" s="159">
        <v>1</v>
      </c>
      <c r="AB78" s="159">
        <v>113.28</v>
      </c>
      <c r="AD78" s="159">
        <v>33.965000000000003</v>
      </c>
      <c r="AG78" s="9" t="s">
        <v>17</v>
      </c>
      <c r="AH78" s="161">
        <v>2.1999999999999999E-5</v>
      </c>
      <c r="AI78" s="161">
        <v>2.04787636107653E-2</v>
      </c>
      <c r="AJ78" s="161">
        <v>3.9685887469492398E-3</v>
      </c>
    </row>
    <row r="79" spans="1:36" s="9" customFormat="1">
      <c r="A79" s="9" t="s">
        <v>1213</v>
      </c>
      <c r="B79" s="9">
        <v>1433</v>
      </c>
      <c r="C79" s="9" t="s">
        <v>1218</v>
      </c>
      <c r="D79" s="9" t="s">
        <v>1393</v>
      </c>
      <c r="E79" s="5" t="s">
        <v>430</v>
      </c>
      <c r="F79" s="9" t="s">
        <v>1529</v>
      </c>
      <c r="G79" s="9" t="s">
        <v>1530</v>
      </c>
      <c r="H79" s="9" t="s">
        <v>76</v>
      </c>
      <c r="I79" s="9" t="s">
        <v>229</v>
      </c>
      <c r="J79" s="9" t="s">
        <v>53</v>
      </c>
      <c r="K79" s="9" t="s">
        <v>53</v>
      </c>
      <c r="L79" s="9" t="s">
        <v>805</v>
      </c>
      <c r="M79" s="9" t="s">
        <v>311</v>
      </c>
      <c r="N79" s="9" t="s">
        <v>256</v>
      </c>
      <c r="O79" s="9" t="s">
        <v>62</v>
      </c>
      <c r="P79" s="9" t="s">
        <v>1412</v>
      </c>
      <c r="Q79" s="9" t="s">
        <v>70</v>
      </c>
      <c r="R79" s="9" t="s">
        <v>57</v>
      </c>
      <c r="S79" s="9" t="s">
        <v>1217</v>
      </c>
      <c r="T79" s="159">
        <v>1.986</v>
      </c>
      <c r="U79" s="9" t="s">
        <v>1531</v>
      </c>
      <c r="V79" s="172">
        <v>8.3000000000000001E-3</v>
      </c>
      <c r="W79" s="161">
        <v>2.0129999999999999E-2</v>
      </c>
      <c r="X79" s="5" t="s">
        <v>620</v>
      </c>
      <c r="Y79" s="5" t="s">
        <v>62</v>
      </c>
      <c r="Z79" s="159">
        <v>12983</v>
      </c>
      <c r="AA79" s="159">
        <v>1</v>
      </c>
      <c r="AB79" s="159">
        <v>110.75</v>
      </c>
      <c r="AD79" s="159">
        <v>14.379</v>
      </c>
      <c r="AG79" s="9" t="s">
        <v>17</v>
      </c>
      <c r="AH79" s="161">
        <v>3.9999999999999998E-6</v>
      </c>
      <c r="AI79" s="161">
        <v>8.6695318863564894E-3</v>
      </c>
      <c r="AJ79" s="161">
        <v>1.6800724564946599E-3</v>
      </c>
    </row>
    <row r="80" spans="1:36" s="9" customFormat="1">
      <c r="A80" s="9" t="s">
        <v>1213</v>
      </c>
      <c r="B80" s="9">
        <v>1433</v>
      </c>
      <c r="C80" s="9" t="s">
        <v>1218</v>
      </c>
      <c r="D80" s="9" t="s">
        <v>1393</v>
      </c>
      <c r="E80" s="5" t="s">
        <v>430</v>
      </c>
      <c r="F80" s="9" t="s">
        <v>1394</v>
      </c>
      <c r="G80" s="9" t="s">
        <v>1395</v>
      </c>
      <c r="H80" s="9" t="s">
        <v>76</v>
      </c>
      <c r="I80" s="9" t="s">
        <v>229</v>
      </c>
      <c r="J80" s="9" t="s">
        <v>53</v>
      </c>
      <c r="K80" s="9" t="s">
        <v>53</v>
      </c>
      <c r="L80" s="9" t="s">
        <v>805</v>
      </c>
      <c r="M80" s="9" t="s">
        <v>311</v>
      </c>
      <c r="N80" s="9" t="s">
        <v>256</v>
      </c>
      <c r="O80" s="9" t="s">
        <v>62</v>
      </c>
      <c r="P80" s="9" t="s">
        <v>1274</v>
      </c>
      <c r="Q80" s="9" t="s">
        <v>65</v>
      </c>
      <c r="R80" s="9" t="s">
        <v>57</v>
      </c>
      <c r="S80" s="9" t="s">
        <v>1217</v>
      </c>
      <c r="T80" s="159">
        <v>3.6459999999999999</v>
      </c>
      <c r="U80" s="9" t="s">
        <v>1396</v>
      </c>
      <c r="V80" s="172">
        <v>1.4999999999999999E-2</v>
      </c>
      <c r="W80" s="161">
        <v>3.1940000000000003E-2</v>
      </c>
      <c r="X80" s="5" t="s">
        <v>620</v>
      </c>
      <c r="Y80" s="5" t="s">
        <v>62</v>
      </c>
      <c r="Z80" s="159">
        <v>50000</v>
      </c>
      <c r="AA80" s="159">
        <v>1</v>
      </c>
      <c r="AB80" s="159">
        <v>103.49</v>
      </c>
      <c r="AD80" s="159">
        <v>51.744999999999997</v>
      </c>
      <c r="AG80" s="9" t="s">
        <v>17</v>
      </c>
      <c r="AH80" s="161">
        <v>3.6000000000000001E-5</v>
      </c>
      <c r="AI80" s="161">
        <v>3.1199328551332998E-2</v>
      </c>
      <c r="AJ80" s="161">
        <v>6.0461318151113202E-3</v>
      </c>
    </row>
    <row r="81" spans="1:36" s="9" customFormat="1">
      <c r="A81" s="9" t="s">
        <v>1213</v>
      </c>
      <c r="B81" s="9">
        <v>1433</v>
      </c>
      <c r="C81" s="9" t="s">
        <v>1397</v>
      </c>
      <c r="D81" s="9" t="s">
        <v>1398</v>
      </c>
      <c r="E81" s="5" t="s">
        <v>1271</v>
      </c>
      <c r="F81" s="9" t="s">
        <v>1399</v>
      </c>
      <c r="G81" s="9" t="s">
        <v>1400</v>
      </c>
      <c r="H81" s="9" t="s">
        <v>76</v>
      </c>
      <c r="I81" s="9" t="s">
        <v>228</v>
      </c>
      <c r="J81" s="9" t="s">
        <v>61</v>
      </c>
      <c r="K81" s="9" t="s">
        <v>314</v>
      </c>
      <c r="L81" s="9" t="s">
        <v>805</v>
      </c>
      <c r="M81" s="9" t="s">
        <v>311</v>
      </c>
      <c r="N81" s="9" t="s">
        <v>636</v>
      </c>
      <c r="O81" s="9" t="s">
        <v>62</v>
      </c>
      <c r="P81" s="9" t="s">
        <v>1401</v>
      </c>
      <c r="Q81" s="9" t="s">
        <v>70</v>
      </c>
      <c r="R81" s="9" t="s">
        <v>57</v>
      </c>
      <c r="S81" s="9" t="s">
        <v>1217</v>
      </c>
      <c r="T81" s="159">
        <v>1.3839999999999999</v>
      </c>
      <c r="U81" s="9" t="s">
        <v>1402</v>
      </c>
      <c r="V81" s="172">
        <v>3.95E-2</v>
      </c>
      <c r="W81" s="161">
        <v>6.0010000000000001E-2</v>
      </c>
      <c r="X81" s="5" t="s">
        <v>620</v>
      </c>
      <c r="Y81" s="5" t="s">
        <v>62</v>
      </c>
      <c r="Z81" s="159">
        <v>21951.5</v>
      </c>
      <c r="AA81" s="159">
        <v>1</v>
      </c>
      <c r="AB81" s="159">
        <v>97.55</v>
      </c>
      <c r="AD81" s="159">
        <v>21.414000000000001</v>
      </c>
      <c r="AG81" s="9" t="s">
        <v>17</v>
      </c>
      <c r="AH81" s="161">
        <v>6.9999999999999994E-5</v>
      </c>
      <c r="AI81" s="161">
        <v>1.29112512360145E-2</v>
      </c>
      <c r="AJ81" s="161">
        <v>2.5020771438245301E-3</v>
      </c>
    </row>
    <row r="82" spans="1:36" s="9" customFormat="1">
      <c r="A82" s="9" t="s">
        <v>1213</v>
      </c>
      <c r="B82" s="9">
        <v>1433</v>
      </c>
      <c r="C82" s="9" t="s">
        <v>1403</v>
      </c>
      <c r="D82" s="9" t="s">
        <v>1404</v>
      </c>
      <c r="E82" s="5" t="s">
        <v>1271</v>
      </c>
      <c r="F82" s="9" t="s">
        <v>1405</v>
      </c>
      <c r="G82" s="9" t="s">
        <v>1406</v>
      </c>
      <c r="H82" s="9" t="s">
        <v>76</v>
      </c>
      <c r="I82" s="9" t="s">
        <v>229</v>
      </c>
      <c r="J82" s="9" t="s">
        <v>53</v>
      </c>
      <c r="K82" s="9" t="s">
        <v>53</v>
      </c>
      <c r="L82" s="9" t="s">
        <v>805</v>
      </c>
      <c r="M82" s="9" t="s">
        <v>311</v>
      </c>
      <c r="N82" s="9" t="s">
        <v>635</v>
      </c>
      <c r="O82" s="9" t="s">
        <v>62</v>
      </c>
      <c r="P82" s="9" t="s">
        <v>1362</v>
      </c>
      <c r="Q82" s="9" t="s">
        <v>70</v>
      </c>
      <c r="R82" s="9" t="s">
        <v>57</v>
      </c>
      <c r="S82" s="9" t="s">
        <v>1217</v>
      </c>
      <c r="T82" s="159">
        <v>3.6880000000000002</v>
      </c>
      <c r="U82" s="9" t="s">
        <v>1407</v>
      </c>
      <c r="V82" s="172">
        <v>2.81E-2</v>
      </c>
      <c r="W82" s="161">
        <v>3.0360000000000002E-2</v>
      </c>
      <c r="X82" s="5" t="s">
        <v>620</v>
      </c>
      <c r="Y82" s="5" t="s">
        <v>62</v>
      </c>
      <c r="Z82" s="159">
        <v>28169.119999999999</v>
      </c>
      <c r="AA82" s="159">
        <v>1</v>
      </c>
      <c r="AB82" s="159">
        <v>113.93</v>
      </c>
      <c r="AD82" s="159">
        <v>32.093000000000004</v>
      </c>
      <c r="AG82" s="9" t="s">
        <v>17</v>
      </c>
      <c r="AH82" s="161">
        <v>2.0000000000000002E-5</v>
      </c>
      <c r="AI82" s="161">
        <v>1.9350323658797498E-2</v>
      </c>
      <c r="AJ82" s="161">
        <v>3.7499078646408401E-3</v>
      </c>
    </row>
    <row r="83" spans="1:36" s="9" customFormat="1">
      <c r="A83" s="9" t="s">
        <v>1213</v>
      </c>
      <c r="B83" s="9">
        <v>1433</v>
      </c>
      <c r="C83" s="9" t="s">
        <v>1532</v>
      </c>
      <c r="D83" s="9" t="s">
        <v>1533</v>
      </c>
      <c r="E83" s="5" t="s">
        <v>1271</v>
      </c>
      <c r="F83" s="9" t="s">
        <v>1534</v>
      </c>
      <c r="G83" s="9" t="s">
        <v>1535</v>
      </c>
      <c r="H83" s="9" t="s">
        <v>76</v>
      </c>
      <c r="I83" s="9" t="s">
        <v>228</v>
      </c>
      <c r="J83" s="9" t="s">
        <v>53</v>
      </c>
      <c r="K83" s="9" t="s">
        <v>53</v>
      </c>
      <c r="L83" s="9" t="s">
        <v>805</v>
      </c>
      <c r="M83" s="9" t="s">
        <v>311</v>
      </c>
      <c r="N83" s="9" t="s">
        <v>269</v>
      </c>
      <c r="O83" s="9" t="s">
        <v>62</v>
      </c>
      <c r="P83" s="9" t="s">
        <v>1401</v>
      </c>
      <c r="Q83" s="9" t="s">
        <v>70</v>
      </c>
      <c r="R83" s="9" t="s">
        <v>57</v>
      </c>
      <c r="S83" s="9" t="s">
        <v>1217</v>
      </c>
      <c r="T83" s="159">
        <v>4.7619999999999996</v>
      </c>
      <c r="U83" s="9" t="s">
        <v>1536</v>
      </c>
      <c r="V83" s="172">
        <v>5.1700000000000003E-2</v>
      </c>
      <c r="W83" s="161">
        <v>5.824E-2</v>
      </c>
      <c r="X83" s="5" t="s">
        <v>620</v>
      </c>
      <c r="Y83" s="5" t="s">
        <v>62</v>
      </c>
      <c r="Z83" s="159">
        <v>33000</v>
      </c>
      <c r="AA83" s="159">
        <v>1</v>
      </c>
      <c r="AB83" s="159">
        <v>97.58</v>
      </c>
      <c r="AD83" s="159">
        <v>32.201000000000001</v>
      </c>
      <c r="AG83" s="9" t="s">
        <v>17</v>
      </c>
      <c r="AH83" s="161">
        <v>5.3999999999999998E-5</v>
      </c>
      <c r="AI83" s="161">
        <v>1.94156354896684E-2</v>
      </c>
      <c r="AJ83" s="161">
        <v>3.76256467351678E-3</v>
      </c>
    </row>
    <row r="84" spans="1:36" s="9" customFormat="1">
      <c r="A84" s="9" t="s">
        <v>1213</v>
      </c>
      <c r="B84" s="9">
        <v>1433</v>
      </c>
      <c r="C84" s="9" t="s">
        <v>1408</v>
      </c>
      <c r="D84" s="9" t="s">
        <v>1409</v>
      </c>
      <c r="E84" s="5" t="s">
        <v>1271</v>
      </c>
      <c r="F84" s="9" t="s">
        <v>1537</v>
      </c>
      <c r="G84" s="9" t="s">
        <v>1538</v>
      </c>
      <c r="H84" s="9" t="s">
        <v>76</v>
      </c>
      <c r="I84" s="9" t="s">
        <v>229</v>
      </c>
      <c r="J84" s="9" t="s">
        <v>53</v>
      </c>
      <c r="K84" s="9" t="s">
        <v>53</v>
      </c>
      <c r="L84" s="9" t="s">
        <v>805</v>
      </c>
      <c r="M84" s="9" t="s">
        <v>311</v>
      </c>
      <c r="N84" s="9" t="s">
        <v>256</v>
      </c>
      <c r="O84" s="9" t="s">
        <v>62</v>
      </c>
      <c r="P84" s="9" t="s">
        <v>1412</v>
      </c>
      <c r="Q84" s="9" t="s">
        <v>70</v>
      </c>
      <c r="R84" s="9" t="s">
        <v>57</v>
      </c>
      <c r="S84" s="9" t="s">
        <v>1217</v>
      </c>
      <c r="T84" s="159">
        <v>3.1680000000000001</v>
      </c>
      <c r="U84" s="9" t="s">
        <v>1539</v>
      </c>
      <c r="V84" s="172">
        <v>1.2200000000000001E-2</v>
      </c>
      <c r="W84" s="161">
        <v>2.3429999999999999E-2</v>
      </c>
      <c r="X84" s="5" t="s">
        <v>620</v>
      </c>
      <c r="Y84" s="5" t="s">
        <v>62</v>
      </c>
      <c r="Z84" s="159">
        <v>38000</v>
      </c>
      <c r="AA84" s="159">
        <v>1</v>
      </c>
      <c r="AB84" s="159">
        <v>111.52</v>
      </c>
      <c r="AD84" s="159">
        <v>42.378</v>
      </c>
      <c r="AG84" s="9" t="s">
        <v>17</v>
      </c>
      <c r="AH84" s="161">
        <v>1.2999999999999999E-5</v>
      </c>
      <c r="AI84" s="161">
        <v>2.5551312505884001E-2</v>
      </c>
      <c r="AJ84" s="161">
        <v>4.9516002629831201E-3</v>
      </c>
    </row>
    <row r="85" spans="1:36" s="9" customFormat="1">
      <c r="A85" s="9" t="s">
        <v>1213</v>
      </c>
      <c r="B85" s="9">
        <v>1433</v>
      </c>
      <c r="C85" s="9" t="s">
        <v>1408</v>
      </c>
      <c r="D85" s="9" t="s">
        <v>1409</v>
      </c>
      <c r="E85" s="5" t="s">
        <v>1271</v>
      </c>
      <c r="F85" s="9" t="s">
        <v>1410</v>
      </c>
      <c r="G85" s="9" t="s">
        <v>1411</v>
      </c>
      <c r="H85" s="9" t="s">
        <v>76</v>
      </c>
      <c r="I85" s="9" t="s">
        <v>229</v>
      </c>
      <c r="J85" s="9" t="s">
        <v>53</v>
      </c>
      <c r="K85" s="9" t="s">
        <v>53</v>
      </c>
      <c r="L85" s="9" t="s">
        <v>805</v>
      </c>
      <c r="M85" s="9" t="s">
        <v>311</v>
      </c>
      <c r="N85" s="9" t="s">
        <v>256</v>
      </c>
      <c r="O85" s="9" t="s">
        <v>62</v>
      </c>
      <c r="P85" s="9" t="s">
        <v>1412</v>
      </c>
      <c r="Q85" s="9" t="s">
        <v>70</v>
      </c>
      <c r="R85" s="9" t="s">
        <v>57</v>
      </c>
      <c r="S85" s="9" t="s">
        <v>1217</v>
      </c>
      <c r="T85" s="159">
        <v>2.4089999999999998</v>
      </c>
      <c r="U85" s="9" t="s">
        <v>1413</v>
      </c>
      <c r="V85" s="172">
        <v>5.0000000000000001E-3</v>
      </c>
      <c r="W85" s="161">
        <v>2.0039999999999999E-2</v>
      </c>
      <c r="X85" s="5" t="s">
        <v>620</v>
      </c>
      <c r="Y85" s="5" t="s">
        <v>62</v>
      </c>
      <c r="Z85" s="159">
        <v>0.01</v>
      </c>
      <c r="AA85" s="159">
        <v>1</v>
      </c>
      <c r="AB85" s="159">
        <v>108.28</v>
      </c>
      <c r="AD85" s="159">
        <v>0</v>
      </c>
      <c r="AG85" s="9" t="s">
        <v>17</v>
      </c>
      <c r="AH85" s="161">
        <v>0</v>
      </c>
      <c r="AI85" s="161">
        <v>6.5286758054659104E-9</v>
      </c>
      <c r="AJ85" s="161">
        <v>1.2651950003676801E-9</v>
      </c>
    </row>
    <row r="86" spans="1:36" s="9" customFormat="1">
      <c r="A86" s="9" t="s">
        <v>1213</v>
      </c>
      <c r="B86" s="9">
        <v>1433</v>
      </c>
      <c r="C86" s="9" t="s">
        <v>1408</v>
      </c>
      <c r="D86" s="9" t="s">
        <v>1409</v>
      </c>
      <c r="E86" s="5" t="s">
        <v>1271</v>
      </c>
      <c r="F86" s="9" t="s">
        <v>1414</v>
      </c>
      <c r="G86" s="9" t="s">
        <v>1415</v>
      </c>
      <c r="H86" s="9" t="s">
        <v>76</v>
      </c>
      <c r="I86" s="9" t="s">
        <v>229</v>
      </c>
      <c r="J86" s="9" t="s">
        <v>53</v>
      </c>
      <c r="K86" s="9" t="s">
        <v>53</v>
      </c>
      <c r="L86" s="9" t="s">
        <v>805</v>
      </c>
      <c r="M86" s="9" t="s">
        <v>311</v>
      </c>
      <c r="N86" s="9" t="s">
        <v>256</v>
      </c>
      <c r="O86" s="9" t="s">
        <v>62</v>
      </c>
      <c r="P86" s="9" t="s">
        <v>1412</v>
      </c>
      <c r="Q86" s="9" t="s">
        <v>70</v>
      </c>
      <c r="R86" s="9" t="s">
        <v>57</v>
      </c>
      <c r="S86" s="9" t="s">
        <v>1217</v>
      </c>
      <c r="T86" s="159">
        <v>0.66600000000000004</v>
      </c>
      <c r="U86" s="9" t="s">
        <v>1416</v>
      </c>
      <c r="V86" s="172">
        <v>9.4999999999999998E-3</v>
      </c>
      <c r="W86" s="161">
        <v>2.8910000000000002E-2</v>
      </c>
      <c r="X86" s="5" t="s">
        <v>620</v>
      </c>
      <c r="Y86" s="5" t="s">
        <v>62</v>
      </c>
      <c r="Z86" s="159">
        <v>0.04</v>
      </c>
      <c r="AA86" s="159">
        <v>1</v>
      </c>
      <c r="AB86" s="159">
        <v>113.35</v>
      </c>
      <c r="AD86" s="159">
        <v>0</v>
      </c>
      <c r="AG86" s="9" t="s">
        <v>17</v>
      </c>
      <c r="AH86" s="161">
        <v>0</v>
      </c>
      <c r="AI86" s="161">
        <v>2.7337473311768E-8</v>
      </c>
      <c r="AJ86" s="161">
        <v>5.2977411633422999E-9</v>
      </c>
    </row>
    <row r="87" spans="1:36" s="9" customFormat="1">
      <c r="A87" s="9" t="s">
        <v>1213</v>
      </c>
      <c r="B87" s="9">
        <v>1433</v>
      </c>
      <c r="C87" s="9" t="s">
        <v>1408</v>
      </c>
      <c r="D87" s="9" t="s">
        <v>1409</v>
      </c>
      <c r="E87" s="5" t="s">
        <v>1271</v>
      </c>
      <c r="F87" s="9" t="s">
        <v>1417</v>
      </c>
      <c r="G87" s="9" t="s">
        <v>1418</v>
      </c>
      <c r="H87" s="9" t="s">
        <v>76</v>
      </c>
      <c r="I87" s="9" t="s">
        <v>229</v>
      </c>
      <c r="J87" s="9" t="s">
        <v>53</v>
      </c>
      <c r="K87" s="9" t="s">
        <v>53</v>
      </c>
      <c r="L87" s="9" t="s">
        <v>805</v>
      </c>
      <c r="M87" s="9" t="s">
        <v>311</v>
      </c>
      <c r="N87" s="9" t="s">
        <v>256</v>
      </c>
      <c r="O87" s="9" t="s">
        <v>62</v>
      </c>
      <c r="P87" s="9" t="s">
        <v>1316</v>
      </c>
      <c r="Q87" s="9" t="s">
        <v>70</v>
      </c>
      <c r="R87" s="9" t="s">
        <v>57</v>
      </c>
      <c r="S87" s="9" t="s">
        <v>1217</v>
      </c>
      <c r="T87" s="159">
        <v>3.7480000000000002</v>
      </c>
      <c r="U87" s="9" t="s">
        <v>1419</v>
      </c>
      <c r="V87" s="172">
        <v>3.3099999999999997E-2</v>
      </c>
      <c r="W87" s="161">
        <v>3.4340000000000002E-2</v>
      </c>
      <c r="X87" s="5" t="s">
        <v>620</v>
      </c>
      <c r="Y87" s="5" t="s">
        <v>62</v>
      </c>
      <c r="Z87" s="159">
        <v>50000</v>
      </c>
      <c r="AA87" s="159">
        <v>1</v>
      </c>
      <c r="AB87" s="159">
        <v>105.15</v>
      </c>
      <c r="AD87" s="159">
        <v>52.575000000000003</v>
      </c>
      <c r="AG87" s="9" t="s">
        <v>17</v>
      </c>
      <c r="AH87" s="161">
        <v>7.1000000000000005E-5</v>
      </c>
      <c r="AI87" s="161">
        <v>3.1699771931323402E-2</v>
      </c>
      <c r="AJ87" s="161">
        <v>6.1431129612421996E-3</v>
      </c>
    </row>
    <row r="88" spans="1:36" s="9" customFormat="1">
      <c r="A88" s="9" t="s">
        <v>1213</v>
      </c>
      <c r="B88" s="9">
        <v>1433</v>
      </c>
      <c r="C88" s="9" t="s">
        <v>1408</v>
      </c>
      <c r="D88" s="9" t="s">
        <v>1409</v>
      </c>
      <c r="E88" s="5" t="s">
        <v>1271</v>
      </c>
      <c r="F88" s="9" t="s">
        <v>1540</v>
      </c>
      <c r="G88" s="9" t="s">
        <v>1541</v>
      </c>
      <c r="H88" s="9" t="s">
        <v>76</v>
      </c>
      <c r="I88" s="9" t="s">
        <v>228</v>
      </c>
      <c r="J88" s="9" t="s">
        <v>53</v>
      </c>
      <c r="K88" s="9" t="s">
        <v>53</v>
      </c>
      <c r="L88" s="9" t="s">
        <v>805</v>
      </c>
      <c r="M88" s="9" t="s">
        <v>311</v>
      </c>
      <c r="N88" s="9" t="s">
        <v>256</v>
      </c>
      <c r="O88" s="9" t="s">
        <v>62</v>
      </c>
      <c r="P88" s="9" t="s">
        <v>1412</v>
      </c>
      <c r="Q88" s="9" t="s">
        <v>70</v>
      </c>
      <c r="R88" s="9" t="s">
        <v>57</v>
      </c>
      <c r="S88" s="9" t="s">
        <v>1217</v>
      </c>
      <c r="T88" s="159">
        <v>0.93400000000000005</v>
      </c>
      <c r="U88" s="9" t="s">
        <v>1542</v>
      </c>
      <c r="V88" s="172">
        <v>2.98E-2</v>
      </c>
      <c r="W88" s="161">
        <v>4.4900000000000002E-2</v>
      </c>
      <c r="X88" s="5" t="s">
        <v>620</v>
      </c>
      <c r="Y88" s="5" t="s">
        <v>62</v>
      </c>
      <c r="Z88" s="159">
        <v>10942</v>
      </c>
      <c r="AA88" s="159">
        <v>1</v>
      </c>
      <c r="AB88" s="159">
        <v>98.82</v>
      </c>
      <c r="AD88" s="159">
        <v>10.813000000000001</v>
      </c>
      <c r="AG88" s="9" t="s">
        <v>17</v>
      </c>
      <c r="AH88" s="161">
        <v>3.9999999999999998E-6</v>
      </c>
      <c r="AI88" s="161">
        <v>6.5195619476893004E-3</v>
      </c>
      <c r="AJ88" s="161">
        <v>1.2634288217984501E-3</v>
      </c>
    </row>
    <row r="89" spans="1:36" s="9" customFormat="1">
      <c r="A89" s="9" t="s">
        <v>1213</v>
      </c>
      <c r="B89" s="9">
        <v>1433</v>
      </c>
      <c r="C89" s="9" t="s">
        <v>1408</v>
      </c>
      <c r="D89" s="9" t="s">
        <v>1409</v>
      </c>
      <c r="E89" s="5" t="s">
        <v>1271</v>
      </c>
      <c r="F89" s="9" t="s">
        <v>1543</v>
      </c>
      <c r="G89" s="9" t="s">
        <v>1544</v>
      </c>
      <c r="H89" s="9" t="s">
        <v>76</v>
      </c>
      <c r="I89" s="9" t="s">
        <v>229</v>
      </c>
      <c r="J89" s="9" t="s">
        <v>53</v>
      </c>
      <c r="K89" s="9" t="s">
        <v>53</v>
      </c>
      <c r="L89" s="9" t="s">
        <v>805</v>
      </c>
      <c r="M89" s="9" t="s">
        <v>311</v>
      </c>
      <c r="N89" s="9" t="s">
        <v>256</v>
      </c>
      <c r="O89" s="9" t="s">
        <v>62</v>
      </c>
      <c r="P89" s="9" t="s">
        <v>1412</v>
      </c>
      <c r="Q89" s="9" t="s">
        <v>70</v>
      </c>
      <c r="R89" s="9" t="s">
        <v>57</v>
      </c>
      <c r="S89" s="9" t="s">
        <v>1217</v>
      </c>
      <c r="T89" s="159">
        <v>0.24399999999999999</v>
      </c>
      <c r="U89" s="9" t="s">
        <v>1545</v>
      </c>
      <c r="V89" s="172">
        <v>8.6E-3</v>
      </c>
      <c r="W89" s="161">
        <v>2.4969999999999999E-2</v>
      </c>
      <c r="X89" s="5" t="s">
        <v>620</v>
      </c>
      <c r="Y89" s="5" t="s">
        <v>62</v>
      </c>
      <c r="Z89" s="159">
        <v>33028</v>
      </c>
      <c r="AA89" s="159">
        <v>1</v>
      </c>
      <c r="AB89" s="159">
        <v>114.94</v>
      </c>
      <c r="AD89" s="159">
        <v>37.962000000000003</v>
      </c>
      <c r="AG89" s="9" t="s">
        <v>17</v>
      </c>
      <c r="AH89" s="161">
        <v>1.2999999999999999E-5</v>
      </c>
      <c r="AI89" s="161">
        <v>2.2889184772410899E-2</v>
      </c>
      <c r="AJ89" s="161">
        <v>4.43570534047671E-3</v>
      </c>
    </row>
    <row r="90" spans="1:36" s="9" customFormat="1">
      <c r="A90" s="9" t="s">
        <v>1213</v>
      </c>
      <c r="B90" s="9">
        <v>1433</v>
      </c>
      <c r="C90" s="9" t="s">
        <v>1431</v>
      </c>
      <c r="D90" s="9" t="s">
        <v>1432</v>
      </c>
      <c r="E90" s="5" t="s">
        <v>1271</v>
      </c>
      <c r="F90" s="9" t="s">
        <v>1546</v>
      </c>
      <c r="G90" s="9" t="s">
        <v>1547</v>
      </c>
      <c r="H90" s="9" t="s">
        <v>76</v>
      </c>
      <c r="I90" s="9" t="s">
        <v>229</v>
      </c>
      <c r="J90" s="9" t="s">
        <v>53</v>
      </c>
      <c r="K90" s="9" t="s">
        <v>53</v>
      </c>
      <c r="L90" s="9" t="s">
        <v>805</v>
      </c>
      <c r="M90" s="9" t="s">
        <v>311</v>
      </c>
      <c r="N90" s="9" t="s">
        <v>635</v>
      </c>
      <c r="O90" s="9" t="s">
        <v>62</v>
      </c>
      <c r="P90" s="9" t="s">
        <v>1280</v>
      </c>
      <c r="Q90" s="9" t="s">
        <v>65</v>
      </c>
      <c r="R90" s="9" t="s">
        <v>57</v>
      </c>
      <c r="S90" s="9" t="s">
        <v>1217</v>
      </c>
      <c r="T90" s="159">
        <v>1.0069999999999999</v>
      </c>
      <c r="U90" s="9" t="s">
        <v>1548</v>
      </c>
      <c r="V90" s="172">
        <v>2.3E-2</v>
      </c>
      <c r="W90" s="161">
        <v>2.742E-2</v>
      </c>
      <c r="X90" s="5" t="s">
        <v>620</v>
      </c>
      <c r="Y90" s="5" t="s">
        <v>62</v>
      </c>
      <c r="Z90" s="159">
        <v>21005.55</v>
      </c>
      <c r="AA90" s="159">
        <v>1</v>
      </c>
      <c r="AB90" s="159">
        <v>114.76</v>
      </c>
      <c r="AC90" s="159">
        <v>0.57799999999999996</v>
      </c>
      <c r="AD90" s="159">
        <v>24.684000000000001</v>
      </c>
      <c r="AG90" s="9" t="s">
        <v>17</v>
      </c>
      <c r="AH90" s="161">
        <v>2.5999999999999998E-5</v>
      </c>
      <c r="AI90" s="161">
        <v>1.48827997424503E-2</v>
      </c>
      <c r="AJ90" s="161">
        <v>2.8841444094768799E-3</v>
      </c>
    </row>
    <row r="91" spans="1:36" s="9" customFormat="1">
      <c r="A91" s="9" t="s">
        <v>1213</v>
      </c>
      <c r="B91" s="9">
        <v>1433</v>
      </c>
      <c r="C91" s="9" t="s">
        <v>1549</v>
      </c>
      <c r="D91" s="9" t="s">
        <v>1550</v>
      </c>
      <c r="E91" s="5" t="s">
        <v>1271</v>
      </c>
      <c r="F91" s="9" t="s">
        <v>1551</v>
      </c>
      <c r="G91" s="9" t="s">
        <v>1552</v>
      </c>
      <c r="H91" s="9" t="s">
        <v>76</v>
      </c>
      <c r="I91" s="9" t="s">
        <v>228</v>
      </c>
      <c r="J91" s="9" t="s">
        <v>53</v>
      </c>
      <c r="K91" s="9" t="s">
        <v>53</v>
      </c>
      <c r="L91" s="9" t="s">
        <v>805</v>
      </c>
      <c r="M91" s="9" t="s">
        <v>311</v>
      </c>
      <c r="N91" s="9" t="s">
        <v>269</v>
      </c>
      <c r="O91" s="9" t="s">
        <v>62</v>
      </c>
      <c r="P91" s="9" t="s">
        <v>1316</v>
      </c>
      <c r="Q91" s="9" t="s">
        <v>70</v>
      </c>
      <c r="R91" s="9" t="s">
        <v>57</v>
      </c>
      <c r="S91" s="9" t="s">
        <v>1217</v>
      </c>
      <c r="T91" s="159">
        <v>4.6180000000000003</v>
      </c>
      <c r="U91" s="9" t="s">
        <v>1553</v>
      </c>
      <c r="V91" s="172">
        <v>3.4299999999999997E-2</v>
      </c>
      <c r="W91" s="161">
        <v>5.3379999999999997E-2</v>
      </c>
      <c r="X91" s="5" t="s">
        <v>620</v>
      </c>
      <c r="Y91" s="5" t="s">
        <v>62</v>
      </c>
      <c r="Z91" s="159">
        <v>23964</v>
      </c>
      <c r="AA91" s="159">
        <v>1</v>
      </c>
      <c r="AB91" s="159">
        <v>91.79</v>
      </c>
      <c r="AD91" s="159">
        <v>21.997</v>
      </c>
      <c r="AG91" s="9" t="s">
        <v>17</v>
      </c>
      <c r="AH91" s="161">
        <v>7.8999999999999996E-5</v>
      </c>
      <c r="AI91" s="161">
        <v>1.32626875091712E-2</v>
      </c>
      <c r="AJ91" s="161">
        <v>2.5701821361682302E-3</v>
      </c>
    </row>
    <row r="92" spans="1:36" s="9" customFormat="1">
      <c r="A92" s="9" t="s">
        <v>1213</v>
      </c>
      <c r="B92" s="9">
        <v>1433</v>
      </c>
      <c r="C92" s="9" t="s">
        <v>1441</v>
      </c>
      <c r="D92" s="9" t="s">
        <v>1442</v>
      </c>
      <c r="E92" s="5" t="s">
        <v>432</v>
      </c>
      <c r="F92" s="9" t="s">
        <v>1443</v>
      </c>
      <c r="G92" s="9" t="s">
        <v>1444</v>
      </c>
      <c r="H92" s="9" t="s">
        <v>76</v>
      </c>
      <c r="I92" s="9" t="s">
        <v>228</v>
      </c>
      <c r="J92" s="9" t="s">
        <v>61</v>
      </c>
      <c r="K92" s="9" t="s">
        <v>314</v>
      </c>
      <c r="L92" s="9" t="s">
        <v>805</v>
      </c>
      <c r="M92" s="9" t="s">
        <v>311</v>
      </c>
      <c r="N92" s="9" t="s">
        <v>636</v>
      </c>
      <c r="O92" s="9" t="s">
        <v>62</v>
      </c>
      <c r="P92" s="9" t="s">
        <v>1280</v>
      </c>
      <c r="Q92" s="9" t="s">
        <v>65</v>
      </c>
      <c r="R92" s="9" t="s">
        <v>57</v>
      </c>
      <c r="S92" s="9" t="s">
        <v>1217</v>
      </c>
      <c r="T92" s="159">
        <v>0.499</v>
      </c>
      <c r="U92" s="9" t="s">
        <v>1445</v>
      </c>
      <c r="V92" s="172">
        <v>3.3799999999999997E-2</v>
      </c>
      <c r="W92" s="161">
        <v>5.824E-2</v>
      </c>
      <c r="X92" s="5" t="s">
        <v>620</v>
      </c>
      <c r="Y92" s="5" t="s">
        <v>62</v>
      </c>
      <c r="Z92" s="159">
        <v>8195</v>
      </c>
      <c r="AA92" s="159">
        <v>1</v>
      </c>
      <c r="AB92" s="159">
        <v>98.86</v>
      </c>
      <c r="AD92" s="159">
        <v>8.1020000000000003</v>
      </c>
      <c r="AG92" s="9" t="s">
        <v>17</v>
      </c>
      <c r="AH92" s="161">
        <v>4.0000000000000003E-5</v>
      </c>
      <c r="AI92" s="161">
        <v>4.8847958760638204E-3</v>
      </c>
      <c r="AJ92" s="161">
        <v>9.4662677461153995E-4</v>
      </c>
    </row>
    <row r="93" spans="1:36" s="9" customFormat="1">
      <c r="A93" s="9" t="s">
        <v>1213</v>
      </c>
      <c r="B93" s="9">
        <v>1433</v>
      </c>
      <c r="C93" s="9" t="s">
        <v>1446</v>
      </c>
      <c r="D93" s="9" t="s">
        <v>1447</v>
      </c>
      <c r="E93" s="5" t="s">
        <v>1271</v>
      </c>
      <c r="F93" s="9" t="s">
        <v>1554</v>
      </c>
      <c r="G93" s="9" t="s">
        <v>1555</v>
      </c>
      <c r="H93" s="9" t="s">
        <v>76</v>
      </c>
      <c r="I93" s="9" t="s">
        <v>229</v>
      </c>
      <c r="J93" s="9" t="s">
        <v>53</v>
      </c>
      <c r="K93" s="9" t="s">
        <v>53</v>
      </c>
      <c r="L93" s="9" t="s">
        <v>805</v>
      </c>
      <c r="M93" s="9" t="s">
        <v>311</v>
      </c>
      <c r="N93" s="9" t="s">
        <v>635</v>
      </c>
      <c r="O93" s="9" t="s">
        <v>62</v>
      </c>
      <c r="P93" s="9" t="s">
        <v>1381</v>
      </c>
      <c r="Q93" s="9" t="s">
        <v>70</v>
      </c>
      <c r="R93" s="9" t="s">
        <v>57</v>
      </c>
      <c r="S93" s="9" t="s">
        <v>1217</v>
      </c>
      <c r="T93" s="159">
        <v>2.7959999999999998</v>
      </c>
      <c r="U93" s="9" t="s">
        <v>1376</v>
      </c>
      <c r="V93" s="172">
        <v>1.77E-2</v>
      </c>
      <c r="W93" s="161">
        <v>2.615E-2</v>
      </c>
      <c r="X93" s="5" t="s">
        <v>620</v>
      </c>
      <c r="Y93" s="5" t="s">
        <v>62</v>
      </c>
      <c r="Z93" s="159">
        <v>27451.200000000001</v>
      </c>
      <c r="AA93" s="159">
        <v>1</v>
      </c>
      <c r="AB93" s="159">
        <v>110.8</v>
      </c>
      <c r="AD93" s="159">
        <v>30.416</v>
      </c>
      <c r="AG93" s="9" t="s">
        <v>17</v>
      </c>
      <c r="AH93" s="161">
        <v>1.0000000000000001E-5</v>
      </c>
      <c r="AI93" s="161">
        <v>1.8339097125995001E-2</v>
      </c>
      <c r="AJ93" s="161">
        <v>3.5539418231857402E-3</v>
      </c>
    </row>
    <row r="94" spans="1:36" s="9" customFormat="1">
      <c r="A94" s="9" t="s">
        <v>1213</v>
      </c>
      <c r="B94" s="9">
        <v>1433</v>
      </c>
      <c r="C94" s="9" t="s">
        <v>1451</v>
      </c>
      <c r="D94" s="9" t="s">
        <v>1452</v>
      </c>
      <c r="E94" s="5" t="s">
        <v>430</v>
      </c>
      <c r="F94" s="9" t="s">
        <v>1453</v>
      </c>
      <c r="G94" s="9" t="s">
        <v>1454</v>
      </c>
      <c r="H94" s="9" t="s">
        <v>76</v>
      </c>
      <c r="I94" s="9" t="s">
        <v>229</v>
      </c>
      <c r="J94" s="9" t="s">
        <v>53</v>
      </c>
      <c r="K94" s="9" t="s">
        <v>53</v>
      </c>
      <c r="L94" s="9" t="s">
        <v>805</v>
      </c>
      <c r="M94" s="9" t="s">
        <v>311</v>
      </c>
      <c r="N94" s="9" t="s">
        <v>256</v>
      </c>
      <c r="O94" s="9" t="s">
        <v>62</v>
      </c>
      <c r="P94" s="9" t="s">
        <v>1412</v>
      </c>
      <c r="Q94" s="9" t="s">
        <v>70</v>
      </c>
      <c r="R94" s="9" t="s">
        <v>57</v>
      </c>
      <c r="S94" s="9" t="s">
        <v>1217</v>
      </c>
      <c r="T94" s="159">
        <v>3.262</v>
      </c>
      <c r="U94" s="9" t="s">
        <v>1455</v>
      </c>
      <c r="V94" s="172">
        <v>1.7500000000000002E-2</v>
      </c>
      <c r="W94" s="161">
        <v>2.4060000000000002E-2</v>
      </c>
      <c r="X94" s="5" t="s">
        <v>620</v>
      </c>
      <c r="Y94" s="5" t="s">
        <v>62</v>
      </c>
      <c r="Z94" s="159">
        <v>40578.620000000003</v>
      </c>
      <c r="AA94" s="159">
        <v>1</v>
      </c>
      <c r="AB94" s="159">
        <v>111.51</v>
      </c>
      <c r="AD94" s="159">
        <v>45.249000000000002</v>
      </c>
      <c r="AG94" s="9" t="s">
        <v>17</v>
      </c>
      <c r="AH94" s="161">
        <v>1.5999999999999999E-5</v>
      </c>
      <c r="AI94" s="161">
        <v>2.7282737565494399E-2</v>
      </c>
      <c r="AJ94" s="161">
        <v>5.2871338986242803E-3</v>
      </c>
    </row>
    <row r="95" spans="1:36" s="9" customFormat="1">
      <c r="A95" s="9" t="s">
        <v>1213</v>
      </c>
      <c r="B95" s="9">
        <v>1433</v>
      </c>
      <c r="C95" s="9" t="s">
        <v>1451</v>
      </c>
      <c r="D95" s="9" t="s">
        <v>1452</v>
      </c>
      <c r="E95" s="5" t="s">
        <v>430</v>
      </c>
      <c r="F95" s="9" t="s">
        <v>1459</v>
      </c>
      <c r="G95" s="9" t="s">
        <v>1460</v>
      </c>
      <c r="H95" s="9" t="s">
        <v>76</v>
      </c>
      <c r="I95" s="9" t="s">
        <v>229</v>
      </c>
      <c r="J95" s="9" t="s">
        <v>53</v>
      </c>
      <c r="K95" s="9" t="s">
        <v>53</v>
      </c>
      <c r="L95" s="9" t="s">
        <v>805</v>
      </c>
      <c r="M95" s="9" t="s">
        <v>311</v>
      </c>
      <c r="N95" s="9" t="s">
        <v>256</v>
      </c>
      <c r="O95" s="9" t="s">
        <v>62</v>
      </c>
      <c r="P95" s="9" t="s">
        <v>1274</v>
      </c>
      <c r="Q95" s="9" t="s">
        <v>65</v>
      </c>
      <c r="R95" s="9" t="s">
        <v>57</v>
      </c>
      <c r="S95" s="9" t="s">
        <v>1217</v>
      </c>
      <c r="T95" s="159">
        <v>3.6459999999999999</v>
      </c>
      <c r="U95" s="9" t="s">
        <v>1461</v>
      </c>
      <c r="V95" s="172">
        <v>8.3999999999999995E-3</v>
      </c>
      <c r="W95" s="161">
        <v>3.3390000000000003E-2</v>
      </c>
      <c r="X95" s="5" t="s">
        <v>620</v>
      </c>
      <c r="Y95" s="5" t="s">
        <v>62</v>
      </c>
      <c r="Z95" s="159">
        <v>50000</v>
      </c>
      <c r="AA95" s="159">
        <v>1</v>
      </c>
      <c r="AB95" s="159">
        <v>101.16</v>
      </c>
      <c r="AD95" s="159">
        <v>50.58</v>
      </c>
      <c r="AG95" s="9" t="s">
        <v>17</v>
      </c>
      <c r="AH95" s="161">
        <v>1.26E-4</v>
      </c>
      <c r="AI95" s="161">
        <v>3.0496898987852399E-2</v>
      </c>
      <c r="AJ95" s="161">
        <v>5.9100076762649703E-3</v>
      </c>
    </row>
    <row r="96" spans="1:36" s="9" customFormat="1">
      <c r="A96" s="9" t="s">
        <v>1213</v>
      </c>
      <c r="B96" s="9">
        <v>1433</v>
      </c>
      <c r="C96" s="9" t="s">
        <v>1451</v>
      </c>
      <c r="D96" s="9" t="s">
        <v>1452</v>
      </c>
      <c r="E96" s="5" t="s">
        <v>430</v>
      </c>
      <c r="F96" s="9" t="s">
        <v>1462</v>
      </c>
      <c r="G96" s="9" t="s">
        <v>1463</v>
      </c>
      <c r="H96" s="9" t="s">
        <v>76</v>
      </c>
      <c r="I96" s="9" t="s">
        <v>229</v>
      </c>
      <c r="J96" s="9" t="s">
        <v>53</v>
      </c>
      <c r="K96" s="9" t="s">
        <v>53</v>
      </c>
      <c r="L96" s="9" t="s">
        <v>805</v>
      </c>
      <c r="M96" s="9" t="s">
        <v>311</v>
      </c>
      <c r="N96" s="9" t="s">
        <v>256</v>
      </c>
      <c r="O96" s="9" t="s">
        <v>62</v>
      </c>
      <c r="P96" s="9" t="s">
        <v>1274</v>
      </c>
      <c r="Q96" s="9" t="s">
        <v>65</v>
      </c>
      <c r="R96" s="9" t="s">
        <v>57</v>
      </c>
      <c r="S96" s="9" t="s">
        <v>1217</v>
      </c>
      <c r="T96" s="159">
        <v>4.1210000000000004</v>
      </c>
      <c r="U96" s="9" t="s">
        <v>1464</v>
      </c>
      <c r="V96" s="172">
        <v>3.09E-2</v>
      </c>
      <c r="W96" s="161">
        <v>3.2719999999999999E-2</v>
      </c>
      <c r="X96" s="5" t="s">
        <v>620</v>
      </c>
      <c r="Y96" s="5" t="s">
        <v>62</v>
      </c>
      <c r="Z96" s="159">
        <v>50000</v>
      </c>
      <c r="AA96" s="159">
        <v>1</v>
      </c>
      <c r="AB96" s="159">
        <v>106.53</v>
      </c>
      <c r="AD96" s="159">
        <v>53.265000000000001</v>
      </c>
      <c r="AG96" s="9" t="s">
        <v>17</v>
      </c>
      <c r="AH96" s="161">
        <v>5.3000000000000001E-5</v>
      </c>
      <c r="AI96" s="161">
        <v>3.2115803174929999E-2</v>
      </c>
      <c r="AJ96" s="161">
        <v>6.2237358417606501E-3</v>
      </c>
    </row>
    <row r="97" spans="1:36" s="9" customFormat="1">
      <c r="A97" s="9" t="s">
        <v>1213</v>
      </c>
      <c r="B97" s="9">
        <v>1433</v>
      </c>
      <c r="C97" s="9" t="s">
        <v>1556</v>
      </c>
      <c r="D97" s="9" t="s">
        <v>1557</v>
      </c>
      <c r="E97" s="5" t="s">
        <v>1271</v>
      </c>
      <c r="F97" s="9" t="s">
        <v>1558</v>
      </c>
      <c r="G97" s="9" t="s">
        <v>1559</v>
      </c>
      <c r="H97" s="9" t="s">
        <v>76</v>
      </c>
      <c r="I97" s="9" t="s">
        <v>228</v>
      </c>
      <c r="J97" s="9" t="s">
        <v>53</v>
      </c>
      <c r="K97" s="9" t="s">
        <v>53</v>
      </c>
      <c r="L97" s="9" t="s">
        <v>805</v>
      </c>
      <c r="M97" s="9" t="s">
        <v>311</v>
      </c>
      <c r="N97" s="9" t="s">
        <v>156</v>
      </c>
      <c r="O97" s="9" t="s">
        <v>62</v>
      </c>
      <c r="P97" s="9" t="s">
        <v>1274</v>
      </c>
      <c r="Q97" s="9" t="s">
        <v>65</v>
      </c>
      <c r="R97" s="9" t="s">
        <v>57</v>
      </c>
      <c r="S97" s="9" t="s">
        <v>1217</v>
      </c>
      <c r="T97" s="159">
        <v>4.0330000000000004</v>
      </c>
      <c r="U97" s="9" t="s">
        <v>1239</v>
      </c>
      <c r="V97" s="172">
        <v>2.4299999999999999E-2</v>
      </c>
      <c r="W97" s="161">
        <v>5.6050000000000003E-2</v>
      </c>
      <c r="X97" s="5" t="s">
        <v>620</v>
      </c>
      <c r="Y97" s="5" t="s">
        <v>62</v>
      </c>
      <c r="Z97" s="159">
        <v>28800</v>
      </c>
      <c r="AA97" s="159">
        <v>1</v>
      </c>
      <c r="AB97" s="159">
        <v>88.44</v>
      </c>
      <c r="AD97" s="159">
        <v>25.471</v>
      </c>
      <c r="AG97" s="9" t="s">
        <v>17</v>
      </c>
      <c r="AH97" s="161">
        <v>2.0000000000000002E-5</v>
      </c>
      <c r="AI97" s="161">
        <v>1.53574135031212E-2</v>
      </c>
      <c r="AJ97" s="161">
        <v>2.97612002214305E-3</v>
      </c>
    </row>
    <row r="98" spans="1:36" s="9" customFormat="1">
      <c r="A98" s="9" t="s">
        <v>1213</v>
      </c>
      <c r="B98" s="9">
        <v>1433</v>
      </c>
      <c r="C98" s="9" t="s">
        <v>1556</v>
      </c>
      <c r="D98" s="9" t="s">
        <v>1557</v>
      </c>
      <c r="E98" s="5" t="s">
        <v>1271</v>
      </c>
      <c r="F98" s="9" t="s">
        <v>1560</v>
      </c>
      <c r="G98" s="9" t="s">
        <v>1561</v>
      </c>
      <c r="H98" s="9" t="s">
        <v>76</v>
      </c>
      <c r="I98" s="9" t="s">
        <v>229</v>
      </c>
      <c r="J98" s="9" t="s">
        <v>53</v>
      </c>
      <c r="K98" s="9" t="s">
        <v>53</v>
      </c>
      <c r="L98" s="9" t="s">
        <v>805</v>
      </c>
      <c r="M98" s="9" t="s">
        <v>311</v>
      </c>
      <c r="N98" s="9" t="s">
        <v>156</v>
      </c>
      <c r="O98" s="9" t="s">
        <v>62</v>
      </c>
      <c r="P98" s="9" t="s">
        <v>1274</v>
      </c>
      <c r="Q98" s="9" t="s">
        <v>65</v>
      </c>
      <c r="R98" s="9" t="s">
        <v>57</v>
      </c>
      <c r="S98" s="9" t="s">
        <v>1217</v>
      </c>
      <c r="T98" s="159">
        <v>2.3420000000000001</v>
      </c>
      <c r="U98" s="9" t="s">
        <v>1343</v>
      </c>
      <c r="V98" s="172">
        <v>1.9400000000000001E-2</v>
      </c>
      <c r="W98" s="161">
        <v>2.3779999999999999E-2</v>
      </c>
      <c r="X98" s="5" t="s">
        <v>620</v>
      </c>
      <c r="Y98" s="5" t="s">
        <v>62</v>
      </c>
      <c r="Z98" s="159">
        <v>23865.87</v>
      </c>
      <c r="AA98" s="159">
        <v>1</v>
      </c>
      <c r="AB98" s="159">
        <v>113.1</v>
      </c>
      <c r="AD98" s="159">
        <v>26.992000000000001</v>
      </c>
      <c r="AG98" s="9" t="s">
        <v>17</v>
      </c>
      <c r="AH98" s="161">
        <v>7.8999999999999996E-5</v>
      </c>
      <c r="AI98" s="161">
        <v>1.6274840156939498E-2</v>
      </c>
      <c r="AJ98" s="161">
        <v>3.15390854315419E-3</v>
      </c>
    </row>
    <row r="99" spans="1:36" s="9" customFormat="1">
      <c r="A99" s="9" t="s">
        <v>1213</v>
      </c>
      <c r="B99" s="9">
        <v>1433</v>
      </c>
      <c r="C99" s="9" t="s">
        <v>1470</v>
      </c>
      <c r="D99" s="9" t="s">
        <v>1471</v>
      </c>
      <c r="E99" s="5" t="s">
        <v>1271</v>
      </c>
      <c r="F99" s="9" t="s">
        <v>1562</v>
      </c>
      <c r="G99" s="9" t="s">
        <v>1563</v>
      </c>
      <c r="H99" s="9" t="s">
        <v>76</v>
      </c>
      <c r="I99" s="9" t="s">
        <v>229</v>
      </c>
      <c r="J99" s="9" t="s">
        <v>53</v>
      </c>
      <c r="K99" s="9" t="s">
        <v>53</v>
      </c>
      <c r="L99" s="9" t="s">
        <v>805</v>
      </c>
      <c r="M99" s="9" t="s">
        <v>311</v>
      </c>
      <c r="N99" s="9" t="s">
        <v>635</v>
      </c>
      <c r="O99" s="9" t="s">
        <v>62</v>
      </c>
      <c r="P99" s="9" t="s">
        <v>1280</v>
      </c>
      <c r="Q99" s="9" t="s">
        <v>65</v>
      </c>
      <c r="R99" s="9" t="s">
        <v>57</v>
      </c>
      <c r="S99" s="9" t="s">
        <v>1217</v>
      </c>
      <c r="T99" s="159">
        <v>2.2850000000000001</v>
      </c>
      <c r="U99" s="9" t="s">
        <v>1564</v>
      </c>
      <c r="V99" s="172">
        <v>0.04</v>
      </c>
      <c r="W99" s="161">
        <v>2.7150000000000001E-2</v>
      </c>
      <c r="X99" s="5" t="s">
        <v>620</v>
      </c>
      <c r="Y99" s="5" t="s">
        <v>62</v>
      </c>
      <c r="Z99" s="159">
        <v>52500</v>
      </c>
      <c r="AA99" s="159">
        <v>1</v>
      </c>
      <c r="AB99" s="159">
        <v>118.66</v>
      </c>
      <c r="AD99" s="159">
        <v>62.296999999999997</v>
      </c>
      <c r="AG99" s="9" t="s">
        <v>17</v>
      </c>
      <c r="AH99" s="161">
        <v>5.3000000000000001E-5</v>
      </c>
      <c r="AI99" s="161">
        <v>3.7561290387440598E-2</v>
      </c>
      <c r="AJ99" s="161">
        <v>7.2790192408944401E-3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83045FAC-3D1B-4132-A0CC-72F0D8F1B53A}">
      <formula1>israel_abroad</formula1>
    </dataValidation>
    <dataValidation type="list" allowBlank="1" showInputMessage="1" showErrorMessage="1" sqref="O2:O20" xr:uid="{9FCD18AD-388B-412A-A43D-9CBF9CD1C582}">
      <formula1>Holding_interest</formula1>
    </dataValidation>
    <dataValidation type="list" allowBlank="1" showInputMessage="1" showErrorMessage="1" sqref="Q2:Q20" xr:uid="{ACD36052-5EA5-46D9-95D7-3209D883E3DE}">
      <formula1>Rating_Agency</formula1>
    </dataValidation>
    <dataValidation type="list" allowBlank="1" showInputMessage="1" showErrorMessage="1" sqref="R2:R20" xr:uid="{C05381DD-BDDC-49EA-89D9-482D5F0FA864}">
      <formula1>What_is_rated</formula1>
    </dataValidation>
    <dataValidation type="list" allowBlank="1" showInputMessage="1" showErrorMessage="1" sqref="X2:X20" xr:uid="{2C332A5A-0547-40A6-9F99-8E64B094E0C4}">
      <formula1>Subordination_Risk</formula1>
    </dataValidation>
    <dataValidation type="list" allowBlank="1" showInputMessage="1" showErrorMessage="1" sqref="AG2:AG5 AG8:AG19" xr:uid="{A8E6F7C8-32C6-4882-AA70-6303271C6A57}">
      <formula1>In_the_books</formula1>
    </dataValidation>
    <dataValidation type="list" allowBlank="1" showInputMessage="1" showErrorMessage="1" sqref="K2:K20" xr:uid="{3F7C594D-E133-40B5-B531-E94917592C10}">
      <formula1>Country_list</formula1>
    </dataValidation>
    <dataValidation type="list" allowBlank="1" showInputMessage="1" showErrorMessage="1" sqref="Y2:Y20" xr:uid="{1E5A273C-2986-4DFF-84A6-22DC798C4C24}">
      <formula1>Yes_No_Bad_Debt</formula1>
    </dataValidation>
    <dataValidation type="list" allowBlank="1" showInputMessage="1" showErrorMessage="1" sqref="H3:H20" xr:uid="{382C331A-2EA9-4F1C-949E-95C9472DF1AA}">
      <formula1>Type_of_Security_ID_Fund</formula1>
    </dataValidation>
    <dataValidation type="list" allowBlank="1" showInputMessage="1" showErrorMessage="1" sqref="E2:E20" xr:uid="{FD852243-7F61-4424-BC36-CBE9CC9029AF}">
      <formula1>Issuer_Number_Type_2</formula1>
    </dataValidation>
    <dataValidation type="list" allowBlank="1" showInputMessage="1" showErrorMessage="1" sqref="H2" xr:uid="{2AE0E0A3-C444-429D-B426-435D0015D7D6}">
      <formula1>Security_ID_Number_Type</formula1>
    </dataValidation>
    <dataValidation type="list" allowBlank="1" showInputMessage="1" showErrorMessage="1" sqref="N2:N20" xr:uid="{B370C435-E567-4B49-920E-AB87CD1A071D}">
      <formula1>Industry_Sector</formula1>
    </dataValidation>
    <dataValidation type="list" allowBlank="1" showInputMessage="1" showErrorMessage="1" sqref="L2:L20" xr:uid="{7AB5C710-BF93-46E3-AB8F-5C4681E7FE95}">
      <formula1>Tradeable_Status</formula1>
    </dataValidation>
    <dataValidation type="list" allowBlank="1" showInputMessage="1" showErrorMessage="1" sqref="M2:M20" xr:uid="{B5B7CCDF-2B9C-4BD2-BAAC-4B2FD99C5B1A}">
      <formula1>Stock_Exchange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3"/>
  <sheetViews>
    <sheetView rightToLeft="1" workbookViewId="0">
      <selection activeCell="A2" sqref="A2:XFD63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16384" width="9" style="5" hidden="1"/>
  </cols>
  <sheetData>
    <row r="1" spans="1:24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9</v>
      </c>
      <c r="O1" s="22" t="s">
        <v>606</v>
      </c>
      <c r="P1" s="22" t="s">
        <v>396</v>
      </c>
      <c r="Q1" s="22" t="s">
        <v>773</v>
      </c>
      <c r="R1" s="22" t="s">
        <v>11</v>
      </c>
      <c r="S1" s="22" t="s">
        <v>15</v>
      </c>
      <c r="T1" s="22" t="s">
        <v>938</v>
      </c>
      <c r="U1" s="22" t="s">
        <v>1153</v>
      </c>
      <c r="V1" s="22" t="s">
        <v>18</v>
      </c>
      <c r="W1" s="22" t="s">
        <v>19</v>
      </c>
      <c r="X1" s="22" t="s">
        <v>30</v>
      </c>
    </row>
    <row r="2" spans="1:24">
      <c r="A2" s="162" t="s">
        <v>1213</v>
      </c>
      <c r="B2" s="162">
        <v>378</v>
      </c>
      <c r="C2" s="162" t="s">
        <v>1565</v>
      </c>
      <c r="D2" s="162" t="s">
        <v>1566</v>
      </c>
      <c r="E2" s="162" t="s">
        <v>430</v>
      </c>
      <c r="F2" s="162" t="s">
        <v>1567</v>
      </c>
      <c r="G2" s="162" t="s">
        <v>1568</v>
      </c>
      <c r="H2" s="162" t="s">
        <v>76</v>
      </c>
      <c r="I2" s="162" t="s">
        <v>73</v>
      </c>
      <c r="J2" s="162" t="s">
        <v>61</v>
      </c>
      <c r="K2" s="162" t="s">
        <v>314</v>
      </c>
      <c r="L2" s="168" t="s">
        <v>805</v>
      </c>
      <c r="M2" s="162" t="s">
        <v>311</v>
      </c>
      <c r="N2" s="168" t="s">
        <v>631</v>
      </c>
      <c r="O2" s="168" t="s">
        <v>62</v>
      </c>
      <c r="P2" s="162" t="s">
        <v>1217</v>
      </c>
      <c r="Q2" s="173">
        <v>2241.62</v>
      </c>
      <c r="R2" s="173">
        <v>1</v>
      </c>
      <c r="S2" s="173">
        <v>26580</v>
      </c>
      <c r="T2" s="168"/>
      <c r="U2" s="173">
        <v>595.82299999999998</v>
      </c>
      <c r="V2" s="174">
        <v>4.0000000000000003E-5</v>
      </c>
      <c r="W2" s="174">
        <v>6.0661718458347802E-3</v>
      </c>
      <c r="X2" s="174">
        <v>9.2929462948414102E-4</v>
      </c>
    </row>
    <row r="3" spans="1:24">
      <c r="A3" s="162" t="s">
        <v>1213</v>
      </c>
      <c r="B3" s="162">
        <v>378</v>
      </c>
      <c r="C3" s="162" t="s">
        <v>1569</v>
      </c>
      <c r="D3" s="162" t="s">
        <v>1570</v>
      </c>
      <c r="E3" s="162" t="s">
        <v>1271</v>
      </c>
      <c r="F3" s="162" t="s">
        <v>1571</v>
      </c>
      <c r="G3" s="162" t="s">
        <v>1572</v>
      </c>
      <c r="H3" s="162" t="s">
        <v>76</v>
      </c>
      <c r="I3" s="162" t="s">
        <v>73</v>
      </c>
      <c r="J3" s="162" t="s">
        <v>53</v>
      </c>
      <c r="K3" s="162" t="s">
        <v>53</v>
      </c>
      <c r="L3" s="168" t="s">
        <v>805</v>
      </c>
      <c r="M3" s="162" t="s">
        <v>311</v>
      </c>
      <c r="N3" s="168" t="s">
        <v>257</v>
      </c>
      <c r="O3" s="168" t="s">
        <v>62</v>
      </c>
      <c r="P3" s="162" t="s">
        <v>1217</v>
      </c>
      <c r="Q3" s="173">
        <v>6585</v>
      </c>
      <c r="R3" s="173">
        <v>1</v>
      </c>
      <c r="S3" s="173">
        <v>5000</v>
      </c>
      <c r="T3" s="168"/>
      <c r="U3" s="173">
        <v>329.25</v>
      </c>
      <c r="V3" s="174">
        <v>4.4299999999999998E-4</v>
      </c>
      <c r="W3" s="174">
        <v>3.35215061269865E-3</v>
      </c>
      <c r="X3" s="174">
        <v>5.1352576893148503E-4</v>
      </c>
    </row>
    <row r="4" spans="1:24">
      <c r="A4" s="162" t="s">
        <v>1213</v>
      </c>
      <c r="B4" s="162">
        <v>378</v>
      </c>
      <c r="C4" s="162" t="s">
        <v>1573</v>
      </c>
      <c r="D4" s="162" t="s">
        <v>1574</v>
      </c>
      <c r="E4" s="162" t="s">
        <v>430</v>
      </c>
      <c r="F4" s="162" t="s">
        <v>1575</v>
      </c>
      <c r="G4" s="162" t="s">
        <v>1576</v>
      </c>
      <c r="H4" s="162" t="s">
        <v>76</v>
      </c>
      <c r="I4" s="162" t="s">
        <v>73</v>
      </c>
      <c r="J4" s="162" t="s">
        <v>53</v>
      </c>
      <c r="K4" s="162" t="s">
        <v>53</v>
      </c>
      <c r="L4" s="168" t="s">
        <v>805</v>
      </c>
      <c r="M4" s="162" t="s">
        <v>311</v>
      </c>
      <c r="N4" s="168" t="s">
        <v>265</v>
      </c>
      <c r="O4" s="168" t="s">
        <v>62</v>
      </c>
      <c r="P4" s="162" t="s">
        <v>1217</v>
      </c>
      <c r="Q4" s="173">
        <v>93717</v>
      </c>
      <c r="R4" s="173">
        <v>1</v>
      </c>
      <c r="S4" s="173">
        <v>1612</v>
      </c>
      <c r="T4" s="168"/>
      <c r="U4" s="173">
        <v>1510.7180000000001</v>
      </c>
      <c r="V4" s="174">
        <v>7.2999999999999999E-5</v>
      </c>
      <c r="W4" s="174">
        <v>1.5380878977679299E-2</v>
      </c>
      <c r="X4" s="174">
        <v>2.3562418925730201E-3</v>
      </c>
    </row>
    <row r="5" spans="1:24">
      <c r="A5" s="162" t="s">
        <v>1213</v>
      </c>
      <c r="B5" s="162">
        <v>378</v>
      </c>
      <c r="C5" s="162" t="s">
        <v>1577</v>
      </c>
      <c r="D5" s="162" t="s">
        <v>1578</v>
      </c>
      <c r="E5" s="162" t="s">
        <v>1271</v>
      </c>
      <c r="F5" s="162" t="s">
        <v>1579</v>
      </c>
      <c r="G5" s="162" t="s">
        <v>1580</v>
      </c>
      <c r="H5" s="162" t="s">
        <v>76</v>
      </c>
      <c r="I5" s="162" t="s">
        <v>73</v>
      </c>
      <c r="J5" s="162" t="s">
        <v>53</v>
      </c>
      <c r="K5" s="162" t="s">
        <v>53</v>
      </c>
      <c r="L5" s="168" t="s">
        <v>805</v>
      </c>
      <c r="M5" s="162" t="s">
        <v>311</v>
      </c>
      <c r="N5" s="168" t="s">
        <v>638</v>
      </c>
      <c r="O5" s="168" t="s">
        <v>62</v>
      </c>
      <c r="P5" s="162" t="s">
        <v>1217</v>
      </c>
      <c r="Q5" s="173">
        <v>4485.5</v>
      </c>
      <c r="R5" s="173">
        <v>1</v>
      </c>
      <c r="S5" s="173">
        <v>66410</v>
      </c>
      <c r="T5" s="169">
        <v>8.4309999999999992</v>
      </c>
      <c r="U5" s="173">
        <v>2987.2510000000002</v>
      </c>
      <c r="V5" s="174">
        <v>1.01E-4</v>
      </c>
      <c r="W5" s="174">
        <v>3.0413714312960301E-2</v>
      </c>
      <c r="X5" s="174">
        <v>4.6591659603420999E-3</v>
      </c>
    </row>
    <row r="6" spans="1:24">
      <c r="A6" s="162" t="s">
        <v>1213</v>
      </c>
      <c r="B6" s="162">
        <v>378</v>
      </c>
      <c r="C6" s="162" t="s">
        <v>1286</v>
      </c>
      <c r="D6" s="162" t="s">
        <v>1287</v>
      </c>
      <c r="E6" s="162" t="s">
        <v>1271</v>
      </c>
      <c r="F6" s="162" t="s">
        <v>1581</v>
      </c>
      <c r="G6" s="162" t="s">
        <v>1582</v>
      </c>
      <c r="H6" s="162" t="s">
        <v>76</v>
      </c>
      <c r="I6" s="162" t="s">
        <v>73</v>
      </c>
      <c r="J6" s="162" t="s">
        <v>53</v>
      </c>
      <c r="K6" s="162" t="s">
        <v>53</v>
      </c>
      <c r="L6" s="168" t="s">
        <v>805</v>
      </c>
      <c r="M6" s="162" t="s">
        <v>311</v>
      </c>
      <c r="N6" s="168" t="s">
        <v>692</v>
      </c>
      <c r="O6" s="168" t="s">
        <v>62</v>
      </c>
      <c r="P6" s="162" t="s">
        <v>1217</v>
      </c>
      <c r="Q6" s="173">
        <v>147</v>
      </c>
      <c r="R6" s="173">
        <v>1</v>
      </c>
      <c r="S6" s="173">
        <v>129690</v>
      </c>
      <c r="T6" s="168"/>
      <c r="U6" s="173">
        <v>190.64400000000001</v>
      </c>
      <c r="V6" s="174">
        <v>3.8000000000000002E-5</v>
      </c>
      <c r="W6" s="174">
        <v>1.94098225376615E-3</v>
      </c>
      <c r="X6" s="174">
        <v>2.9734475550464599E-4</v>
      </c>
    </row>
    <row r="7" spans="1:24">
      <c r="A7" s="162" t="s">
        <v>1213</v>
      </c>
      <c r="B7" s="162">
        <v>378</v>
      </c>
      <c r="C7" s="162" t="s">
        <v>1583</v>
      </c>
      <c r="D7" s="162" t="s">
        <v>1584</v>
      </c>
      <c r="E7" s="162" t="s">
        <v>430</v>
      </c>
      <c r="F7" s="162" t="s">
        <v>1585</v>
      </c>
      <c r="G7" s="162" t="s">
        <v>1586</v>
      </c>
      <c r="H7" s="162" t="s">
        <v>76</v>
      </c>
      <c r="I7" s="162" t="s">
        <v>73</v>
      </c>
      <c r="J7" s="162" t="s">
        <v>53</v>
      </c>
      <c r="K7" s="162" t="s">
        <v>314</v>
      </c>
      <c r="L7" s="168" t="s">
        <v>805</v>
      </c>
      <c r="M7" s="162" t="s">
        <v>311</v>
      </c>
      <c r="N7" s="168" t="s">
        <v>631</v>
      </c>
      <c r="O7" s="168" t="s">
        <v>62</v>
      </c>
      <c r="P7" s="162" t="s">
        <v>1217</v>
      </c>
      <c r="Q7" s="173">
        <v>15533.5</v>
      </c>
      <c r="R7" s="173">
        <v>1</v>
      </c>
      <c r="S7" s="173">
        <v>5985</v>
      </c>
      <c r="T7" s="168"/>
      <c r="U7" s="173">
        <v>929.68</v>
      </c>
      <c r="V7" s="174">
        <v>1.3200000000000001E-4</v>
      </c>
      <c r="W7" s="174">
        <v>9.4652309728471204E-3</v>
      </c>
      <c r="X7" s="174">
        <v>1.4500064510921101E-3</v>
      </c>
    </row>
    <row r="8" spans="1:24">
      <c r="A8" s="162" t="s">
        <v>1213</v>
      </c>
      <c r="B8" s="162">
        <v>378</v>
      </c>
      <c r="C8" s="162" t="s">
        <v>1587</v>
      </c>
      <c r="D8" s="162" t="s">
        <v>1588</v>
      </c>
      <c r="E8" s="162" t="s">
        <v>430</v>
      </c>
      <c r="F8" s="162" t="s">
        <v>1589</v>
      </c>
      <c r="G8" s="162" t="s">
        <v>1590</v>
      </c>
      <c r="H8" s="162" t="s">
        <v>76</v>
      </c>
      <c r="I8" s="162" t="s">
        <v>73</v>
      </c>
      <c r="J8" s="162" t="s">
        <v>61</v>
      </c>
      <c r="K8" s="162" t="s">
        <v>315</v>
      </c>
      <c r="L8" s="168" t="s">
        <v>805</v>
      </c>
      <c r="M8" s="162" t="s">
        <v>311</v>
      </c>
      <c r="N8" s="168" t="s">
        <v>267</v>
      </c>
      <c r="O8" s="168" t="s">
        <v>62</v>
      </c>
      <c r="P8" s="162" t="s">
        <v>1217</v>
      </c>
      <c r="Q8" s="173">
        <v>21959</v>
      </c>
      <c r="R8" s="173">
        <v>1</v>
      </c>
      <c r="S8" s="173">
        <v>4611</v>
      </c>
      <c r="T8" s="169">
        <v>24.763000000000002</v>
      </c>
      <c r="U8" s="173">
        <v>1037.2929999999999</v>
      </c>
      <c r="V8" s="174">
        <v>1.2400000000000001E-4</v>
      </c>
      <c r="W8" s="174">
        <v>1.0560854082489199E-2</v>
      </c>
      <c r="X8" s="174">
        <v>1.6178481637247901E-3</v>
      </c>
    </row>
    <row r="9" spans="1:24">
      <c r="A9" s="162" t="s">
        <v>1213</v>
      </c>
      <c r="B9" s="162">
        <v>378</v>
      </c>
      <c r="C9" s="162" t="s">
        <v>1501</v>
      </c>
      <c r="D9" s="162" t="s">
        <v>1502</v>
      </c>
      <c r="E9" s="162" t="s">
        <v>1271</v>
      </c>
      <c r="F9" s="162" t="s">
        <v>1591</v>
      </c>
      <c r="G9" s="162" t="s">
        <v>1592</v>
      </c>
      <c r="H9" s="162" t="s">
        <v>76</v>
      </c>
      <c r="I9" s="162" t="s">
        <v>73</v>
      </c>
      <c r="J9" s="162" t="s">
        <v>53</v>
      </c>
      <c r="K9" s="162" t="s">
        <v>53</v>
      </c>
      <c r="L9" s="168" t="s">
        <v>805</v>
      </c>
      <c r="M9" s="162" t="s">
        <v>311</v>
      </c>
      <c r="N9" s="168" t="s">
        <v>260</v>
      </c>
      <c r="O9" s="168" t="s">
        <v>62</v>
      </c>
      <c r="P9" s="162" t="s">
        <v>1217</v>
      </c>
      <c r="Q9" s="173">
        <v>341740.28</v>
      </c>
      <c r="R9" s="173">
        <v>1</v>
      </c>
      <c r="S9" s="173">
        <v>423.6</v>
      </c>
      <c r="T9" s="168"/>
      <c r="U9" s="173">
        <v>1447.6120000000001</v>
      </c>
      <c r="V9" s="174">
        <v>1.2400000000000001E-4</v>
      </c>
      <c r="W9" s="174">
        <v>1.47383838109154E-2</v>
      </c>
      <c r="X9" s="174">
        <v>2.25781617646786E-3</v>
      </c>
    </row>
    <row r="10" spans="1:24">
      <c r="A10" s="162" t="s">
        <v>1213</v>
      </c>
      <c r="B10" s="162">
        <v>378</v>
      </c>
      <c r="C10" s="162" t="s">
        <v>1312</v>
      </c>
      <c r="D10" s="162" t="s">
        <v>1313</v>
      </c>
      <c r="E10" s="162" t="s">
        <v>1271</v>
      </c>
      <c r="F10" s="162" t="s">
        <v>1593</v>
      </c>
      <c r="G10" s="162" t="s">
        <v>1594</v>
      </c>
      <c r="H10" s="162" t="s">
        <v>76</v>
      </c>
      <c r="I10" s="162" t="s">
        <v>73</v>
      </c>
      <c r="J10" s="162" t="s">
        <v>53</v>
      </c>
      <c r="K10" s="162" t="s">
        <v>53</v>
      </c>
      <c r="L10" s="168" t="s">
        <v>805</v>
      </c>
      <c r="M10" s="162" t="s">
        <v>311</v>
      </c>
      <c r="N10" s="168" t="s">
        <v>635</v>
      </c>
      <c r="O10" s="168" t="s">
        <v>62</v>
      </c>
      <c r="P10" s="162" t="s">
        <v>1217</v>
      </c>
      <c r="Q10" s="173">
        <v>5265</v>
      </c>
      <c r="R10" s="173">
        <v>1</v>
      </c>
      <c r="S10" s="173">
        <v>35740</v>
      </c>
      <c r="T10" s="168"/>
      <c r="U10" s="173">
        <v>1881.711</v>
      </c>
      <c r="V10" s="174">
        <v>2.14E-4</v>
      </c>
      <c r="W10" s="174">
        <v>1.9158021811911299E-2</v>
      </c>
      <c r="X10" s="174">
        <v>2.9348734644854498E-3</v>
      </c>
    </row>
    <row r="11" spans="1:24">
      <c r="A11" s="162" t="s">
        <v>1213</v>
      </c>
      <c r="B11" s="162">
        <v>378</v>
      </c>
      <c r="C11" s="162" t="s">
        <v>1595</v>
      </c>
      <c r="D11" s="162" t="s">
        <v>1596</v>
      </c>
      <c r="E11" s="162" t="s">
        <v>1271</v>
      </c>
      <c r="F11" s="162" t="s">
        <v>1597</v>
      </c>
      <c r="G11" s="162" t="s">
        <v>1598</v>
      </c>
      <c r="H11" s="162" t="s">
        <v>76</v>
      </c>
      <c r="I11" s="162" t="s">
        <v>73</v>
      </c>
      <c r="J11" s="162" t="s">
        <v>53</v>
      </c>
      <c r="K11" s="162" t="s">
        <v>53</v>
      </c>
      <c r="L11" s="168" t="s">
        <v>805</v>
      </c>
      <c r="M11" s="162" t="s">
        <v>311</v>
      </c>
      <c r="N11" s="168" t="s">
        <v>256</v>
      </c>
      <c r="O11" s="168" t="s">
        <v>62</v>
      </c>
      <c r="P11" s="162" t="s">
        <v>1217</v>
      </c>
      <c r="Q11" s="173">
        <v>10431</v>
      </c>
      <c r="R11" s="173">
        <v>1</v>
      </c>
      <c r="S11" s="173">
        <v>14410</v>
      </c>
      <c r="T11" s="168"/>
      <c r="U11" s="173">
        <v>1503.107</v>
      </c>
      <c r="V11" s="174">
        <v>1.0399999999999999E-4</v>
      </c>
      <c r="W11" s="174">
        <v>1.5303390694659601E-2</v>
      </c>
      <c r="X11" s="174">
        <v>2.34437123557745E-3</v>
      </c>
    </row>
    <row r="12" spans="1:24">
      <c r="A12" s="162" t="s">
        <v>1213</v>
      </c>
      <c r="B12" s="162">
        <v>378</v>
      </c>
      <c r="C12" s="162" t="s">
        <v>1599</v>
      </c>
      <c r="D12" s="162" t="s">
        <v>1600</v>
      </c>
      <c r="E12" s="162" t="s">
        <v>1271</v>
      </c>
      <c r="F12" s="162" t="s">
        <v>1601</v>
      </c>
      <c r="G12" s="162" t="s">
        <v>1602</v>
      </c>
      <c r="H12" s="162" t="s">
        <v>76</v>
      </c>
      <c r="I12" s="162" t="s">
        <v>73</v>
      </c>
      <c r="J12" s="162" t="s">
        <v>53</v>
      </c>
      <c r="K12" s="162" t="s">
        <v>53</v>
      </c>
      <c r="L12" s="168" t="s">
        <v>805</v>
      </c>
      <c r="M12" s="162" t="s">
        <v>311</v>
      </c>
      <c r="N12" s="168" t="s">
        <v>75</v>
      </c>
      <c r="O12" s="168" t="s">
        <v>62</v>
      </c>
      <c r="P12" s="162" t="s">
        <v>1217</v>
      </c>
      <c r="Q12" s="173">
        <v>211.83</v>
      </c>
      <c r="R12" s="173">
        <v>1</v>
      </c>
      <c r="S12" s="173">
        <v>39460</v>
      </c>
      <c r="T12" s="168"/>
      <c r="U12" s="173">
        <v>83.587999999999994</v>
      </c>
      <c r="V12" s="174">
        <v>1.7200000000000001E-4</v>
      </c>
      <c r="W12" s="174">
        <v>8.5102493839947502E-4</v>
      </c>
      <c r="X12" s="174">
        <v>1.3037100248894701E-4</v>
      </c>
    </row>
    <row r="13" spans="1:24">
      <c r="A13" s="162" t="s">
        <v>1213</v>
      </c>
      <c r="B13" s="162">
        <v>378</v>
      </c>
      <c r="C13" s="162" t="s">
        <v>1603</v>
      </c>
      <c r="D13" s="162" t="s">
        <v>1604</v>
      </c>
      <c r="E13" s="162" t="s">
        <v>430</v>
      </c>
      <c r="F13" s="162" t="s">
        <v>1605</v>
      </c>
      <c r="G13" s="162" t="s">
        <v>1606</v>
      </c>
      <c r="H13" s="162" t="s">
        <v>76</v>
      </c>
      <c r="I13" s="162" t="s">
        <v>73</v>
      </c>
      <c r="J13" s="162" t="s">
        <v>53</v>
      </c>
      <c r="K13" s="162" t="s">
        <v>53</v>
      </c>
      <c r="L13" s="168" t="s">
        <v>805</v>
      </c>
      <c r="M13" s="162" t="s">
        <v>311</v>
      </c>
      <c r="N13" s="168" t="s">
        <v>256</v>
      </c>
      <c r="O13" s="168" t="s">
        <v>62</v>
      </c>
      <c r="P13" s="162" t="s">
        <v>1217</v>
      </c>
      <c r="Q13" s="173">
        <v>103002</v>
      </c>
      <c r="R13" s="173">
        <v>1</v>
      </c>
      <c r="S13" s="173">
        <v>1909</v>
      </c>
      <c r="T13" s="168"/>
      <c r="U13" s="173">
        <v>1966.308</v>
      </c>
      <c r="V13" s="174">
        <v>8.2999999999999998E-5</v>
      </c>
      <c r="W13" s="174">
        <v>2.0019320183269101E-2</v>
      </c>
      <c r="X13" s="174">
        <v>3.0668182842544202E-3</v>
      </c>
    </row>
    <row r="14" spans="1:24">
      <c r="A14" s="162" t="s">
        <v>1213</v>
      </c>
      <c r="B14" s="162">
        <v>378</v>
      </c>
      <c r="C14" s="162" t="s">
        <v>1358</v>
      </c>
      <c r="D14" s="162" t="s">
        <v>1359</v>
      </c>
      <c r="E14" s="162" t="s">
        <v>1271</v>
      </c>
      <c r="F14" s="162" t="s">
        <v>1607</v>
      </c>
      <c r="G14" s="162" t="s">
        <v>1608</v>
      </c>
      <c r="H14" s="162" t="s">
        <v>76</v>
      </c>
      <c r="I14" s="162" t="s">
        <v>73</v>
      </c>
      <c r="J14" s="162" t="s">
        <v>53</v>
      </c>
      <c r="K14" s="162" t="s">
        <v>53</v>
      </c>
      <c r="L14" s="168" t="s">
        <v>805</v>
      </c>
      <c r="M14" s="162" t="s">
        <v>311</v>
      </c>
      <c r="N14" s="168" t="s">
        <v>269</v>
      </c>
      <c r="O14" s="168" t="s">
        <v>62</v>
      </c>
      <c r="P14" s="162" t="s">
        <v>1217</v>
      </c>
      <c r="Q14" s="173">
        <v>41628</v>
      </c>
      <c r="R14" s="173">
        <v>1</v>
      </c>
      <c r="S14" s="173">
        <v>3419</v>
      </c>
      <c r="T14" s="168"/>
      <c r="U14" s="173">
        <v>1423.261</v>
      </c>
      <c r="V14" s="174">
        <v>1.6000000000000001E-4</v>
      </c>
      <c r="W14" s="174">
        <v>1.44904671400707E-2</v>
      </c>
      <c r="X14" s="174">
        <v>2.2198370956520602E-3</v>
      </c>
    </row>
    <row r="15" spans="1:24">
      <c r="A15" s="162" t="s">
        <v>1213</v>
      </c>
      <c r="B15" s="162">
        <v>378</v>
      </c>
      <c r="C15" s="162" t="s">
        <v>1609</v>
      </c>
      <c r="D15" s="162" t="s">
        <v>1610</v>
      </c>
      <c r="E15" s="162" t="s">
        <v>1271</v>
      </c>
      <c r="F15" s="162" t="s">
        <v>1611</v>
      </c>
      <c r="G15" s="162" t="s">
        <v>1612</v>
      </c>
      <c r="H15" s="162" t="s">
        <v>76</v>
      </c>
      <c r="I15" s="162" t="s">
        <v>73</v>
      </c>
      <c r="J15" s="162" t="s">
        <v>53</v>
      </c>
      <c r="K15" s="162" t="s">
        <v>53</v>
      </c>
      <c r="L15" s="168" t="s">
        <v>805</v>
      </c>
      <c r="M15" s="162" t="s">
        <v>311</v>
      </c>
      <c r="N15" s="168" t="s">
        <v>269</v>
      </c>
      <c r="O15" s="168" t="s">
        <v>62</v>
      </c>
      <c r="P15" s="162" t="s">
        <v>1217</v>
      </c>
      <c r="Q15" s="173">
        <v>16700</v>
      </c>
      <c r="R15" s="173">
        <v>1</v>
      </c>
      <c r="S15" s="173">
        <v>2997</v>
      </c>
      <c r="T15" s="168"/>
      <c r="U15" s="173">
        <v>500.49900000000002</v>
      </c>
      <c r="V15" s="174">
        <v>8.0000000000000007E-5</v>
      </c>
      <c r="W15" s="174">
        <v>5.0956659969781702E-3</v>
      </c>
      <c r="X15" s="174">
        <v>7.8061999642957999E-4</v>
      </c>
    </row>
    <row r="16" spans="1:24">
      <c r="A16" s="162" t="s">
        <v>1213</v>
      </c>
      <c r="B16" s="162">
        <v>378</v>
      </c>
      <c r="C16" s="162" t="s">
        <v>1613</v>
      </c>
      <c r="D16" s="162" t="s">
        <v>1614</v>
      </c>
      <c r="E16" s="162" t="s">
        <v>1271</v>
      </c>
      <c r="F16" s="162" t="s">
        <v>1615</v>
      </c>
      <c r="G16" s="162" t="s">
        <v>1616</v>
      </c>
      <c r="H16" s="162" t="s">
        <v>76</v>
      </c>
      <c r="I16" s="162" t="s">
        <v>73</v>
      </c>
      <c r="J16" s="162" t="s">
        <v>53</v>
      </c>
      <c r="K16" s="162" t="s">
        <v>53</v>
      </c>
      <c r="L16" s="168" t="s">
        <v>805</v>
      </c>
      <c r="M16" s="162" t="s">
        <v>311</v>
      </c>
      <c r="N16" s="168" t="s">
        <v>252</v>
      </c>
      <c r="O16" s="168" t="s">
        <v>62</v>
      </c>
      <c r="P16" s="162" t="s">
        <v>1217</v>
      </c>
      <c r="Q16" s="173">
        <v>2326</v>
      </c>
      <c r="R16" s="173">
        <v>1</v>
      </c>
      <c r="S16" s="173">
        <v>19600</v>
      </c>
      <c r="T16" s="168"/>
      <c r="U16" s="173">
        <v>455.89600000000002</v>
      </c>
      <c r="V16" s="174">
        <v>9.8999999999999994E-5</v>
      </c>
      <c r="W16" s="174">
        <v>4.6415552186085396E-3</v>
      </c>
      <c r="X16" s="174">
        <v>7.1105343645493796E-4</v>
      </c>
    </row>
    <row r="17" spans="1:24">
      <c r="A17" s="162" t="s">
        <v>1213</v>
      </c>
      <c r="B17" s="162">
        <v>378</v>
      </c>
      <c r="C17" s="162" t="s">
        <v>1617</v>
      </c>
      <c r="D17" s="162" t="s">
        <v>1618</v>
      </c>
      <c r="E17" s="162" t="s">
        <v>1271</v>
      </c>
      <c r="F17" s="162" t="s">
        <v>1619</v>
      </c>
      <c r="G17" s="162" t="s">
        <v>1620</v>
      </c>
      <c r="H17" s="162" t="s">
        <v>76</v>
      </c>
      <c r="I17" s="162" t="s">
        <v>73</v>
      </c>
      <c r="J17" s="162" t="s">
        <v>53</v>
      </c>
      <c r="K17" s="162" t="s">
        <v>53</v>
      </c>
      <c r="L17" s="168" t="s">
        <v>805</v>
      </c>
      <c r="M17" s="162" t="s">
        <v>311</v>
      </c>
      <c r="N17" s="168" t="s">
        <v>263</v>
      </c>
      <c r="O17" s="168" t="s">
        <v>62</v>
      </c>
      <c r="P17" s="162" t="s">
        <v>1217</v>
      </c>
      <c r="Q17" s="173">
        <v>14328</v>
      </c>
      <c r="R17" s="173">
        <v>1</v>
      </c>
      <c r="S17" s="173">
        <v>986.8</v>
      </c>
      <c r="T17" s="168"/>
      <c r="U17" s="173">
        <v>141.38900000000001</v>
      </c>
      <c r="V17" s="174">
        <v>3.8999999999999999E-4</v>
      </c>
      <c r="W17" s="174">
        <v>1.4395025990653499E-3</v>
      </c>
      <c r="X17" s="174">
        <v>2.2052161864791501E-4</v>
      </c>
    </row>
    <row r="18" spans="1:24">
      <c r="A18" s="162" t="s">
        <v>1213</v>
      </c>
      <c r="B18" s="162">
        <v>378</v>
      </c>
      <c r="C18" s="162" t="s">
        <v>1621</v>
      </c>
      <c r="D18" s="162" t="s">
        <v>1622</v>
      </c>
      <c r="E18" s="162" t="s">
        <v>1271</v>
      </c>
      <c r="F18" s="162" t="s">
        <v>1623</v>
      </c>
      <c r="G18" s="162" t="s">
        <v>1624</v>
      </c>
      <c r="H18" s="162" t="s">
        <v>76</v>
      </c>
      <c r="I18" s="162" t="s">
        <v>73</v>
      </c>
      <c r="J18" s="162" t="s">
        <v>53</v>
      </c>
      <c r="K18" s="162" t="s">
        <v>317</v>
      </c>
      <c r="L18" s="168" t="s">
        <v>805</v>
      </c>
      <c r="M18" s="162" t="s">
        <v>311</v>
      </c>
      <c r="N18" s="168" t="s">
        <v>254</v>
      </c>
      <c r="O18" s="168" t="s">
        <v>62</v>
      </c>
      <c r="P18" s="162" t="s">
        <v>1217</v>
      </c>
      <c r="Q18" s="173">
        <v>6576</v>
      </c>
      <c r="R18" s="173">
        <v>1</v>
      </c>
      <c r="S18" s="173">
        <v>14820</v>
      </c>
      <c r="T18" s="168"/>
      <c r="U18" s="173">
        <v>974.56299999999999</v>
      </c>
      <c r="V18" s="174">
        <v>6.0000000000000002E-5</v>
      </c>
      <c r="W18" s="174">
        <v>9.9221947699120894E-3</v>
      </c>
      <c r="X18" s="174">
        <v>1.5200100733555901E-3</v>
      </c>
    </row>
    <row r="19" spans="1:24">
      <c r="A19" s="162" t="s">
        <v>1213</v>
      </c>
      <c r="B19" s="162">
        <v>378</v>
      </c>
      <c r="C19" s="162" t="s">
        <v>1625</v>
      </c>
      <c r="D19" s="162" t="s">
        <v>1626</v>
      </c>
      <c r="E19" s="162" t="s">
        <v>430</v>
      </c>
      <c r="F19" s="162" t="s">
        <v>1627</v>
      </c>
      <c r="G19" s="162" t="s">
        <v>1628</v>
      </c>
      <c r="H19" s="162" t="s">
        <v>76</v>
      </c>
      <c r="I19" s="162" t="s">
        <v>73</v>
      </c>
      <c r="J19" s="162" t="s">
        <v>53</v>
      </c>
      <c r="K19" s="162" t="s">
        <v>314</v>
      </c>
      <c r="L19" s="168" t="s">
        <v>805</v>
      </c>
      <c r="M19" s="162" t="s">
        <v>311</v>
      </c>
      <c r="N19" s="168" t="s">
        <v>85</v>
      </c>
      <c r="O19" s="168" t="s">
        <v>62</v>
      </c>
      <c r="P19" s="162" t="s">
        <v>1217</v>
      </c>
      <c r="Q19" s="173">
        <v>122292</v>
      </c>
      <c r="R19" s="173">
        <v>1</v>
      </c>
      <c r="S19" s="173">
        <v>6120</v>
      </c>
      <c r="T19" s="168"/>
      <c r="U19" s="173">
        <v>7484.27</v>
      </c>
      <c r="V19" s="174">
        <v>1.0900000000000001E-4</v>
      </c>
      <c r="W19" s="174">
        <v>7.6198638138078603E-2</v>
      </c>
      <c r="X19" s="174">
        <v>1.16730925195175E-2</v>
      </c>
    </row>
    <row r="20" spans="1:24">
      <c r="A20" s="5" t="s">
        <v>1213</v>
      </c>
      <c r="B20" s="5">
        <v>378</v>
      </c>
      <c r="C20" s="5" t="s">
        <v>1629</v>
      </c>
      <c r="D20" s="5" t="s">
        <v>1630</v>
      </c>
      <c r="E20" s="162" t="s">
        <v>1271</v>
      </c>
      <c r="F20" s="5" t="s">
        <v>1631</v>
      </c>
      <c r="G20" s="5" t="s">
        <v>1632</v>
      </c>
      <c r="H20" s="162" t="s">
        <v>76</v>
      </c>
      <c r="I20" s="5" t="s">
        <v>73</v>
      </c>
      <c r="J20" s="5" t="s">
        <v>53</v>
      </c>
      <c r="K20" s="162" t="s">
        <v>53</v>
      </c>
      <c r="L20" s="168" t="s">
        <v>805</v>
      </c>
      <c r="M20" s="162" t="s">
        <v>311</v>
      </c>
      <c r="N20" s="168" t="s">
        <v>634</v>
      </c>
      <c r="O20" s="5" t="s">
        <v>62</v>
      </c>
      <c r="P20" s="5" t="s">
        <v>1217</v>
      </c>
      <c r="Q20" s="165">
        <v>35301</v>
      </c>
      <c r="R20" s="165">
        <v>1</v>
      </c>
      <c r="S20" s="165">
        <v>488.5</v>
      </c>
      <c r="T20" s="9"/>
      <c r="U20" s="165">
        <v>172.44499999999999</v>
      </c>
      <c r="V20" s="166">
        <v>3.3199999999999999E-4</v>
      </c>
      <c r="W20" s="166">
        <v>1.7556959847678201E-3</v>
      </c>
      <c r="X20" s="166">
        <v>2.6896020935705703E-4</v>
      </c>
    </row>
    <row r="21" spans="1:24">
      <c r="A21" s="5" t="s">
        <v>1213</v>
      </c>
      <c r="B21" s="5">
        <v>378</v>
      </c>
      <c r="C21" s="5" t="s">
        <v>1524</v>
      </c>
      <c r="D21" s="5" t="s">
        <v>1525</v>
      </c>
      <c r="E21" s="5" t="s">
        <v>1271</v>
      </c>
      <c r="F21" s="5" t="s">
        <v>1633</v>
      </c>
      <c r="G21" s="5" t="s">
        <v>1634</v>
      </c>
      <c r="H21" s="5" t="s">
        <v>76</v>
      </c>
      <c r="I21" s="5" t="s">
        <v>73</v>
      </c>
      <c r="J21" s="5" t="s">
        <v>53</v>
      </c>
      <c r="K21" s="5" t="s">
        <v>53</v>
      </c>
      <c r="L21" s="9" t="s">
        <v>805</v>
      </c>
      <c r="M21" s="5" t="s">
        <v>311</v>
      </c>
      <c r="N21" s="168" t="s">
        <v>267</v>
      </c>
      <c r="O21" s="5" t="s">
        <v>62</v>
      </c>
      <c r="P21" s="5" t="s">
        <v>1217</v>
      </c>
      <c r="Q21" s="165">
        <v>176000</v>
      </c>
      <c r="R21" s="165">
        <v>1</v>
      </c>
      <c r="S21" s="165">
        <v>147.19999999999999</v>
      </c>
      <c r="T21" s="9"/>
      <c r="U21" s="165">
        <v>259.072</v>
      </c>
      <c r="V21" s="166">
        <v>6.7999999999999999E-5</v>
      </c>
      <c r="W21" s="166">
        <v>2.6376563812697501E-3</v>
      </c>
      <c r="X21" s="166">
        <v>4.0407030526535301E-4</v>
      </c>
    </row>
    <row r="22" spans="1:24">
      <c r="A22" s="5" t="s">
        <v>1213</v>
      </c>
      <c r="B22" s="5">
        <v>378</v>
      </c>
      <c r="C22" s="5" t="s">
        <v>1388</v>
      </c>
      <c r="D22" s="5" t="s">
        <v>1389</v>
      </c>
      <c r="E22" s="5" t="s">
        <v>1271</v>
      </c>
      <c r="F22" s="5" t="s">
        <v>1635</v>
      </c>
      <c r="G22" s="5" t="s">
        <v>1636</v>
      </c>
      <c r="H22" s="5" t="s">
        <v>76</v>
      </c>
      <c r="I22" s="5" t="s">
        <v>73</v>
      </c>
      <c r="J22" s="5" t="s">
        <v>53</v>
      </c>
      <c r="K22" s="5" t="s">
        <v>53</v>
      </c>
      <c r="L22" s="9" t="s">
        <v>805</v>
      </c>
      <c r="M22" s="5" t="s">
        <v>311</v>
      </c>
      <c r="N22" s="5" t="s">
        <v>269</v>
      </c>
      <c r="O22" s="5" t="s">
        <v>62</v>
      </c>
      <c r="P22" s="5" t="s">
        <v>1217</v>
      </c>
      <c r="Q22" s="165">
        <v>11285</v>
      </c>
      <c r="R22" s="165">
        <v>1</v>
      </c>
      <c r="S22" s="165">
        <v>5291</v>
      </c>
      <c r="T22" s="9"/>
      <c r="U22" s="165">
        <v>597.08900000000006</v>
      </c>
      <c r="V22" s="166">
        <v>1.4300000000000001E-4</v>
      </c>
      <c r="W22" s="166">
        <v>6.0790688851582002E-3</v>
      </c>
      <c r="X22" s="166">
        <v>9.31270364706304E-4</v>
      </c>
    </row>
    <row r="23" spans="1:24">
      <c r="A23" s="5" t="s">
        <v>1213</v>
      </c>
      <c r="B23" s="5">
        <v>378</v>
      </c>
      <c r="C23" s="5" t="s">
        <v>1218</v>
      </c>
      <c r="D23" s="5" t="s">
        <v>1393</v>
      </c>
      <c r="E23" s="5" t="s">
        <v>430</v>
      </c>
      <c r="F23" s="5" t="s">
        <v>1637</v>
      </c>
      <c r="G23" s="5" t="s">
        <v>1638</v>
      </c>
      <c r="H23" s="5" t="s">
        <v>76</v>
      </c>
      <c r="I23" s="5" t="s">
        <v>73</v>
      </c>
      <c r="J23" s="5" t="s">
        <v>53</v>
      </c>
      <c r="K23" s="5" t="s">
        <v>53</v>
      </c>
      <c r="L23" s="9" t="s">
        <v>805</v>
      </c>
      <c r="M23" s="9" t="s">
        <v>311</v>
      </c>
      <c r="N23" s="5" t="s">
        <v>256</v>
      </c>
      <c r="O23" s="5" t="s">
        <v>62</v>
      </c>
      <c r="P23" s="5" t="s">
        <v>1217</v>
      </c>
      <c r="Q23" s="165">
        <v>127751</v>
      </c>
      <c r="R23" s="165">
        <v>1</v>
      </c>
      <c r="S23" s="165">
        <v>3110</v>
      </c>
      <c r="T23" s="9"/>
      <c r="U23" s="165">
        <v>3973.056</v>
      </c>
      <c r="V23" s="166">
        <v>7.8999999999999996E-5</v>
      </c>
      <c r="W23" s="166">
        <v>4.0450364282159798E-2</v>
      </c>
      <c r="X23" s="166">
        <v>6.1967097608517097E-3</v>
      </c>
    </row>
    <row r="24" spans="1:24">
      <c r="A24" s="5" t="s">
        <v>1213</v>
      </c>
      <c r="B24" s="5">
        <v>378</v>
      </c>
      <c r="C24" s="5" t="s">
        <v>1403</v>
      </c>
      <c r="D24" s="5" t="s">
        <v>1404</v>
      </c>
      <c r="E24" s="5" t="s">
        <v>1271</v>
      </c>
      <c r="F24" s="5" t="s">
        <v>1639</v>
      </c>
      <c r="G24" s="5" t="s">
        <v>1640</v>
      </c>
      <c r="H24" s="5" t="s">
        <v>76</v>
      </c>
      <c r="I24" s="5" t="s">
        <v>73</v>
      </c>
      <c r="J24" s="5" t="s">
        <v>53</v>
      </c>
      <c r="K24" s="5" t="s">
        <v>53</v>
      </c>
      <c r="L24" s="9" t="s">
        <v>805</v>
      </c>
      <c r="M24" s="9" t="s">
        <v>311</v>
      </c>
      <c r="N24" s="5" t="s">
        <v>635</v>
      </c>
      <c r="O24" s="5" t="s">
        <v>62</v>
      </c>
      <c r="P24" s="5" t="s">
        <v>1217</v>
      </c>
      <c r="Q24" s="165">
        <v>147149.39000000001</v>
      </c>
      <c r="R24" s="165">
        <v>1</v>
      </c>
      <c r="S24" s="165">
        <v>881</v>
      </c>
      <c r="T24" s="9"/>
      <c r="U24" s="165">
        <v>1296.386</v>
      </c>
      <c r="V24" s="166">
        <v>1.95E-4</v>
      </c>
      <c r="W24" s="166">
        <v>1.31987290697941E-2</v>
      </c>
      <c r="X24" s="166">
        <v>2.0219519578888599E-3</v>
      </c>
    </row>
    <row r="25" spans="1:24">
      <c r="A25" s="5" t="s">
        <v>1213</v>
      </c>
      <c r="B25" s="5">
        <v>378</v>
      </c>
      <c r="C25" s="5" t="s">
        <v>1641</v>
      </c>
      <c r="D25" s="5" t="s">
        <v>1642</v>
      </c>
      <c r="E25" s="5" t="s">
        <v>430</v>
      </c>
      <c r="F25" s="5" t="s">
        <v>1643</v>
      </c>
      <c r="G25" s="5" t="s">
        <v>1644</v>
      </c>
      <c r="H25" s="5" t="s">
        <v>76</v>
      </c>
      <c r="I25" s="5" t="s">
        <v>73</v>
      </c>
      <c r="J25" s="5" t="s">
        <v>53</v>
      </c>
      <c r="K25" s="5" t="s">
        <v>53</v>
      </c>
      <c r="L25" s="9" t="s">
        <v>805</v>
      </c>
      <c r="M25" s="9" t="s">
        <v>311</v>
      </c>
      <c r="N25" s="5" t="s">
        <v>256</v>
      </c>
      <c r="O25" s="5" t="s">
        <v>62</v>
      </c>
      <c r="P25" s="5" t="s">
        <v>1217</v>
      </c>
      <c r="Q25" s="165">
        <v>41692</v>
      </c>
      <c r="R25" s="165">
        <v>1</v>
      </c>
      <c r="S25" s="165">
        <v>13080</v>
      </c>
      <c r="T25" s="9"/>
      <c r="U25" s="165">
        <v>5453.3140000000003</v>
      </c>
      <c r="V25" s="166">
        <v>1.6200000000000001E-4</v>
      </c>
      <c r="W25" s="166">
        <v>5.5521119287707997E-2</v>
      </c>
      <c r="X25" s="166">
        <v>8.5054428539545202E-3</v>
      </c>
    </row>
    <row r="26" spans="1:24">
      <c r="A26" s="5" t="s">
        <v>1213</v>
      </c>
      <c r="B26" s="5">
        <v>378</v>
      </c>
      <c r="C26" s="5" t="s">
        <v>1431</v>
      </c>
      <c r="D26" s="5" t="s">
        <v>1432</v>
      </c>
      <c r="E26" s="5" t="s">
        <v>1271</v>
      </c>
      <c r="F26" s="5" t="s">
        <v>1645</v>
      </c>
      <c r="G26" s="5" t="s">
        <v>1646</v>
      </c>
      <c r="H26" s="5" t="s">
        <v>76</v>
      </c>
      <c r="I26" s="5" t="s">
        <v>73</v>
      </c>
      <c r="J26" s="5" t="s">
        <v>53</v>
      </c>
      <c r="K26" s="5" t="s">
        <v>53</v>
      </c>
      <c r="L26" s="9" t="s">
        <v>805</v>
      </c>
      <c r="M26" s="9" t="s">
        <v>311</v>
      </c>
      <c r="N26" s="5" t="s">
        <v>635</v>
      </c>
      <c r="O26" s="5" t="s">
        <v>62</v>
      </c>
      <c r="P26" s="5" t="s">
        <v>1217</v>
      </c>
      <c r="Q26" s="165">
        <v>11996</v>
      </c>
      <c r="R26" s="165">
        <v>1</v>
      </c>
      <c r="S26" s="165">
        <v>24710</v>
      </c>
      <c r="T26" s="9"/>
      <c r="U26" s="165">
        <v>2964.212</v>
      </c>
      <c r="V26" s="166">
        <v>2.52E-4</v>
      </c>
      <c r="W26" s="166">
        <v>3.0179145728499401E-2</v>
      </c>
      <c r="X26" s="166">
        <v>4.6232317119685E-3</v>
      </c>
    </row>
    <row r="27" spans="1:24">
      <c r="A27" s="5" t="s">
        <v>1213</v>
      </c>
      <c r="B27" s="5">
        <v>378</v>
      </c>
      <c r="C27" s="5" t="s">
        <v>1436</v>
      </c>
      <c r="D27" s="5" t="s">
        <v>1437</v>
      </c>
      <c r="E27" s="5" t="s">
        <v>1271</v>
      </c>
      <c r="F27" s="5" t="s">
        <v>1647</v>
      </c>
      <c r="G27" s="5" t="s">
        <v>1648</v>
      </c>
      <c r="H27" s="5" t="s">
        <v>76</v>
      </c>
      <c r="I27" s="5" t="s">
        <v>73</v>
      </c>
      <c r="J27" s="5" t="s">
        <v>61</v>
      </c>
      <c r="K27" s="5" t="s">
        <v>314</v>
      </c>
      <c r="L27" s="9" t="s">
        <v>805</v>
      </c>
      <c r="M27" s="9" t="s">
        <v>311</v>
      </c>
      <c r="N27" s="5" t="s">
        <v>267</v>
      </c>
      <c r="O27" s="5" t="s">
        <v>62</v>
      </c>
      <c r="P27" s="5" t="s">
        <v>1217</v>
      </c>
      <c r="Q27" s="165">
        <v>69737</v>
      </c>
      <c r="R27" s="165">
        <v>1</v>
      </c>
      <c r="S27" s="165">
        <v>4674</v>
      </c>
      <c r="T27" s="9"/>
      <c r="U27" s="165">
        <v>3259.5070000000001</v>
      </c>
      <c r="V27" s="166">
        <v>7.4299999999999995E-4</v>
      </c>
      <c r="W27" s="166">
        <v>3.3185602614921102E-2</v>
      </c>
      <c r="X27" s="166">
        <v>5.0837996466282396E-3</v>
      </c>
    </row>
    <row r="28" spans="1:24">
      <c r="A28" s="5" t="s">
        <v>1213</v>
      </c>
      <c r="B28" s="5">
        <v>378</v>
      </c>
      <c r="C28" s="5" t="s">
        <v>1649</v>
      </c>
      <c r="D28" s="5" t="s">
        <v>1650</v>
      </c>
      <c r="E28" s="5" t="s">
        <v>1271</v>
      </c>
      <c r="F28" s="5" t="s">
        <v>1651</v>
      </c>
      <c r="G28" s="5" t="s">
        <v>1652</v>
      </c>
      <c r="H28" s="5" t="s">
        <v>76</v>
      </c>
      <c r="I28" s="5" t="s">
        <v>73</v>
      </c>
      <c r="J28" s="5" t="s">
        <v>53</v>
      </c>
      <c r="K28" s="5" t="s">
        <v>317</v>
      </c>
      <c r="L28" s="9" t="s">
        <v>805</v>
      </c>
      <c r="M28" s="9" t="s">
        <v>311</v>
      </c>
      <c r="N28" s="5" t="s">
        <v>254</v>
      </c>
      <c r="O28" s="5" t="s">
        <v>62</v>
      </c>
      <c r="P28" s="5" t="s">
        <v>1217</v>
      </c>
      <c r="Q28" s="165">
        <v>4827</v>
      </c>
      <c r="R28" s="165">
        <v>1</v>
      </c>
      <c r="S28" s="165">
        <v>87800</v>
      </c>
      <c r="T28" s="9"/>
      <c r="U28" s="165">
        <v>4238.1059999999998</v>
      </c>
      <c r="V28" s="166">
        <v>1.6799999999999999E-4</v>
      </c>
      <c r="W28" s="166">
        <v>4.3148882686657002E-2</v>
      </c>
      <c r="X28" s="166">
        <v>6.6101036976860704E-3</v>
      </c>
    </row>
    <row r="29" spans="1:24">
      <c r="A29" s="5" t="s">
        <v>1213</v>
      </c>
      <c r="B29" s="5">
        <v>378</v>
      </c>
      <c r="C29" s="5" t="s">
        <v>1653</v>
      </c>
      <c r="D29" s="5" t="s">
        <v>1654</v>
      </c>
      <c r="E29" s="5" t="s">
        <v>1271</v>
      </c>
      <c r="F29" s="5" t="s">
        <v>1655</v>
      </c>
      <c r="G29" s="5" t="s">
        <v>1656</v>
      </c>
      <c r="H29" s="5" t="s">
        <v>76</v>
      </c>
      <c r="I29" s="5" t="s">
        <v>73</v>
      </c>
      <c r="J29" s="5" t="s">
        <v>53</v>
      </c>
      <c r="K29" s="5" t="s">
        <v>53</v>
      </c>
      <c r="L29" s="9" t="s">
        <v>805</v>
      </c>
      <c r="M29" s="9" t="s">
        <v>311</v>
      </c>
      <c r="N29" s="5" t="s">
        <v>75</v>
      </c>
      <c r="O29" s="5" t="s">
        <v>62</v>
      </c>
      <c r="P29" s="5" t="s">
        <v>1217</v>
      </c>
      <c r="Q29" s="165">
        <v>2229</v>
      </c>
      <c r="R29" s="165">
        <v>1</v>
      </c>
      <c r="S29" s="165">
        <v>5893</v>
      </c>
      <c r="T29" s="9"/>
      <c r="U29" s="165">
        <v>131.35499999999999</v>
      </c>
      <c r="V29" s="166">
        <v>1.07E-4</v>
      </c>
      <c r="W29" s="166">
        <v>1.3373474355854601E-3</v>
      </c>
      <c r="X29" s="166">
        <v>2.0487216999915599E-4</v>
      </c>
    </row>
    <row r="30" spans="1:24">
      <c r="A30" s="5" t="s">
        <v>1213</v>
      </c>
      <c r="B30" s="5">
        <v>378</v>
      </c>
      <c r="C30" s="5" t="s">
        <v>1657</v>
      </c>
      <c r="D30" s="5" t="s">
        <v>1658</v>
      </c>
      <c r="E30" s="5" t="s">
        <v>1271</v>
      </c>
      <c r="F30" s="5" t="s">
        <v>1659</v>
      </c>
      <c r="G30" s="5" t="s">
        <v>1660</v>
      </c>
      <c r="H30" s="5" t="s">
        <v>76</v>
      </c>
      <c r="I30" s="5" t="s">
        <v>73</v>
      </c>
      <c r="J30" s="5" t="s">
        <v>53</v>
      </c>
      <c r="K30" s="5" t="s">
        <v>53</v>
      </c>
      <c r="L30" s="9" t="s">
        <v>805</v>
      </c>
      <c r="M30" s="9" t="s">
        <v>311</v>
      </c>
      <c r="N30" s="5" t="s">
        <v>267</v>
      </c>
      <c r="O30" s="5" t="s">
        <v>62</v>
      </c>
      <c r="Q30" s="165">
        <v>0.46</v>
      </c>
      <c r="R30" s="165">
        <v>1</v>
      </c>
      <c r="S30" s="165">
        <v>895.6</v>
      </c>
      <c r="T30" s="9"/>
      <c r="U30" s="165">
        <v>4.0000000000000001E-3</v>
      </c>
      <c r="V30" s="166">
        <v>0</v>
      </c>
      <c r="W30" s="166">
        <v>4.19439818015836E-8</v>
      </c>
      <c r="X30" s="166">
        <v>6.4255214026216402E-9</v>
      </c>
    </row>
    <row r="31" spans="1:24">
      <c r="A31" s="5" t="s">
        <v>1213</v>
      </c>
      <c r="B31" s="5">
        <v>378</v>
      </c>
      <c r="C31" s="5" t="s">
        <v>1661</v>
      </c>
      <c r="D31" s="5" t="s">
        <v>1662</v>
      </c>
      <c r="E31" s="5" t="s">
        <v>1271</v>
      </c>
      <c r="F31" s="5" t="s">
        <v>1663</v>
      </c>
      <c r="G31" s="5" t="s">
        <v>1664</v>
      </c>
      <c r="H31" s="5" t="s">
        <v>76</v>
      </c>
      <c r="I31" s="5" t="s">
        <v>73</v>
      </c>
      <c r="J31" s="5" t="s">
        <v>53</v>
      </c>
      <c r="K31" s="5" t="s">
        <v>314</v>
      </c>
      <c r="L31" s="9" t="s">
        <v>805</v>
      </c>
      <c r="M31" s="9" t="s">
        <v>311</v>
      </c>
      <c r="N31" s="5" t="s">
        <v>253</v>
      </c>
      <c r="O31" s="5" t="s">
        <v>62</v>
      </c>
      <c r="P31" s="5" t="s">
        <v>1217</v>
      </c>
      <c r="Q31" s="165">
        <v>3457</v>
      </c>
      <c r="R31" s="165">
        <v>1</v>
      </c>
      <c r="S31" s="165">
        <v>64400</v>
      </c>
      <c r="T31" s="9"/>
      <c r="U31" s="165">
        <v>2226.308</v>
      </c>
      <c r="V31" s="166">
        <v>5.5000000000000002E-5</v>
      </c>
      <c r="W31" s="166">
        <v>2.26664228587879E-2</v>
      </c>
      <c r="X31" s="166">
        <v>3.4723356949986801E-3</v>
      </c>
    </row>
    <row r="32" spans="1:24">
      <c r="A32" s="5" t="s">
        <v>1213</v>
      </c>
      <c r="B32" s="5">
        <v>378</v>
      </c>
      <c r="C32" s="5" t="s">
        <v>1665</v>
      </c>
      <c r="D32" s="5" t="s">
        <v>1666</v>
      </c>
      <c r="E32" s="5" t="s">
        <v>1271</v>
      </c>
      <c r="F32" s="5" t="s">
        <v>1665</v>
      </c>
      <c r="G32" s="5" t="s">
        <v>1667</v>
      </c>
      <c r="H32" s="5" t="s">
        <v>76</v>
      </c>
      <c r="I32" s="5" t="s">
        <v>73</v>
      </c>
      <c r="J32" s="5" t="s">
        <v>53</v>
      </c>
      <c r="K32" s="5" t="s">
        <v>53</v>
      </c>
      <c r="L32" s="9" t="s">
        <v>805</v>
      </c>
      <c r="M32" s="9" t="s">
        <v>311</v>
      </c>
      <c r="N32" s="5" t="s">
        <v>637</v>
      </c>
      <c r="O32" s="5" t="s">
        <v>62</v>
      </c>
      <c r="P32" s="5" t="s">
        <v>1217</v>
      </c>
      <c r="Q32" s="165">
        <v>80768</v>
      </c>
      <c r="R32" s="165">
        <v>1</v>
      </c>
      <c r="S32" s="165">
        <v>5368</v>
      </c>
      <c r="T32" s="9"/>
      <c r="U32" s="165">
        <v>4335.6260000000002</v>
      </c>
      <c r="V32" s="166">
        <v>1.024E-3</v>
      </c>
      <c r="W32" s="166">
        <v>4.41417529441104E-2</v>
      </c>
      <c r="X32" s="166">
        <v>6.7622043999863999E-3</v>
      </c>
    </row>
    <row r="33" spans="1:24">
      <c r="A33" s="5" t="s">
        <v>1213</v>
      </c>
      <c r="B33" s="5">
        <v>378</v>
      </c>
      <c r="C33" s="5" t="s">
        <v>1668</v>
      </c>
      <c r="D33" s="5" t="s">
        <v>1669</v>
      </c>
      <c r="E33" s="5" t="s">
        <v>1271</v>
      </c>
      <c r="F33" s="5" t="s">
        <v>1668</v>
      </c>
      <c r="G33" s="5" t="s">
        <v>1670</v>
      </c>
      <c r="H33" s="5" t="s">
        <v>76</v>
      </c>
      <c r="I33" s="5" t="s">
        <v>73</v>
      </c>
      <c r="J33" s="5" t="s">
        <v>53</v>
      </c>
      <c r="K33" s="5" t="s">
        <v>53</v>
      </c>
      <c r="L33" s="9" t="s">
        <v>805</v>
      </c>
      <c r="M33" s="9" t="s">
        <v>311</v>
      </c>
      <c r="N33" s="5" t="s">
        <v>71</v>
      </c>
      <c r="O33" s="5" t="s">
        <v>62</v>
      </c>
      <c r="P33" s="5" t="s">
        <v>1217</v>
      </c>
      <c r="Q33" s="165">
        <v>4300</v>
      </c>
      <c r="R33" s="165">
        <v>1</v>
      </c>
      <c r="S33" s="165">
        <v>1772</v>
      </c>
      <c r="T33" s="9"/>
      <c r="U33" s="165">
        <v>76.195999999999998</v>
      </c>
      <c r="V33" s="166">
        <v>1.2400000000000001E-4</v>
      </c>
      <c r="W33" s="166">
        <v>7.7576451962091495E-4</v>
      </c>
      <c r="X33" s="166">
        <v>1.18841638540633E-4</v>
      </c>
    </row>
    <row r="34" spans="1:24">
      <c r="A34" s="5" t="s">
        <v>1213</v>
      </c>
      <c r="B34" s="5">
        <v>378</v>
      </c>
      <c r="C34" s="5" t="s">
        <v>1446</v>
      </c>
      <c r="D34" s="5" t="s">
        <v>1447</v>
      </c>
      <c r="E34" s="5" t="s">
        <v>1271</v>
      </c>
      <c r="F34" s="5" t="s">
        <v>1671</v>
      </c>
      <c r="G34" s="5" t="s">
        <v>1672</v>
      </c>
      <c r="H34" s="5" t="s">
        <v>76</v>
      </c>
      <c r="I34" s="5" t="s">
        <v>73</v>
      </c>
      <c r="J34" s="5" t="s">
        <v>53</v>
      </c>
      <c r="K34" s="5" t="s">
        <v>53</v>
      </c>
      <c r="L34" s="9" t="s">
        <v>805</v>
      </c>
      <c r="M34" s="9" t="s">
        <v>311</v>
      </c>
      <c r="N34" s="5" t="s">
        <v>635</v>
      </c>
      <c r="O34" s="5" t="s">
        <v>62</v>
      </c>
      <c r="P34" s="5" t="s">
        <v>1217</v>
      </c>
      <c r="Q34" s="165">
        <v>3032</v>
      </c>
      <c r="R34" s="165">
        <v>1</v>
      </c>
      <c r="S34" s="165">
        <v>22000</v>
      </c>
      <c r="T34" s="9"/>
      <c r="U34" s="165">
        <v>667.04</v>
      </c>
      <c r="V34" s="166">
        <v>2.5000000000000001E-5</v>
      </c>
      <c r="W34" s="166">
        <v>6.7912484273181702E-3</v>
      </c>
      <c r="X34" s="166">
        <v>1.0403712343449E-3</v>
      </c>
    </row>
    <row r="35" spans="1:24">
      <c r="A35" s="5" t="s">
        <v>1213</v>
      </c>
      <c r="B35" s="5">
        <v>378</v>
      </c>
      <c r="C35" s="5" t="s">
        <v>1451</v>
      </c>
      <c r="D35" s="5" t="s">
        <v>1452</v>
      </c>
      <c r="E35" s="5" t="s">
        <v>430</v>
      </c>
      <c r="F35" s="5" t="s">
        <v>1673</v>
      </c>
      <c r="G35" s="5" t="s">
        <v>1674</v>
      </c>
      <c r="H35" s="5" t="s">
        <v>76</v>
      </c>
      <c r="I35" s="5" t="s">
        <v>73</v>
      </c>
      <c r="J35" s="5" t="s">
        <v>53</v>
      </c>
      <c r="K35" s="5" t="s">
        <v>53</v>
      </c>
      <c r="L35" s="9" t="s">
        <v>805</v>
      </c>
      <c r="M35" s="9" t="s">
        <v>311</v>
      </c>
      <c r="N35" s="5" t="s">
        <v>256</v>
      </c>
      <c r="O35" s="5" t="s">
        <v>62</v>
      </c>
      <c r="P35" s="5" t="s">
        <v>1217</v>
      </c>
      <c r="Q35" s="165">
        <v>64655</v>
      </c>
      <c r="R35" s="165">
        <v>1</v>
      </c>
      <c r="S35" s="165">
        <v>3365</v>
      </c>
      <c r="T35" s="9"/>
      <c r="U35" s="165">
        <v>2175.6410000000001</v>
      </c>
      <c r="V35" s="166">
        <v>4.8000000000000001E-5</v>
      </c>
      <c r="W35" s="166">
        <v>2.2150570913058901E-2</v>
      </c>
      <c r="X35" s="166">
        <v>3.39331082479096E-3</v>
      </c>
    </row>
    <row r="36" spans="1:24">
      <c r="A36" s="5" t="s">
        <v>1213</v>
      </c>
      <c r="B36" s="5">
        <v>378</v>
      </c>
      <c r="C36" s="5" t="s">
        <v>1556</v>
      </c>
      <c r="D36" s="5" t="s">
        <v>1557</v>
      </c>
      <c r="E36" s="5" t="s">
        <v>1271</v>
      </c>
      <c r="F36" s="5" t="s">
        <v>1675</v>
      </c>
      <c r="G36" s="5" t="s">
        <v>1676</v>
      </c>
      <c r="H36" s="5" t="s">
        <v>76</v>
      </c>
      <c r="I36" s="5" t="s">
        <v>73</v>
      </c>
      <c r="J36" s="5" t="s">
        <v>53</v>
      </c>
      <c r="K36" s="5" t="s">
        <v>53</v>
      </c>
      <c r="L36" s="9" t="s">
        <v>805</v>
      </c>
      <c r="M36" s="9" t="s">
        <v>311</v>
      </c>
      <c r="N36" s="5" t="s">
        <v>156</v>
      </c>
      <c r="O36" s="5" t="s">
        <v>62</v>
      </c>
      <c r="P36" s="5" t="s">
        <v>1217</v>
      </c>
      <c r="Q36" s="165">
        <v>1631</v>
      </c>
      <c r="R36" s="165">
        <v>1</v>
      </c>
      <c r="S36" s="165">
        <v>34440</v>
      </c>
      <c r="T36" s="159">
        <v>26.748999999999999</v>
      </c>
      <c r="U36" s="165">
        <v>588.46600000000001</v>
      </c>
      <c r="V36" s="166">
        <v>1.5300000000000001E-4</v>
      </c>
      <c r="W36" s="166">
        <v>5.9912693155857203E-3</v>
      </c>
      <c r="X36" s="166">
        <v>9.1782009152771701E-4</v>
      </c>
    </row>
    <row r="37" spans="1:24">
      <c r="A37" s="5" t="s">
        <v>1213</v>
      </c>
      <c r="B37" s="5">
        <v>378</v>
      </c>
      <c r="C37" s="5" t="s">
        <v>1677</v>
      </c>
      <c r="D37" s="5" t="s">
        <v>1678</v>
      </c>
      <c r="E37" s="5" t="s">
        <v>1271</v>
      </c>
      <c r="F37" s="5" t="s">
        <v>1679</v>
      </c>
      <c r="G37" s="5" t="s">
        <v>1680</v>
      </c>
      <c r="H37" s="5" t="s">
        <v>76</v>
      </c>
      <c r="I37" s="5" t="s">
        <v>73</v>
      </c>
      <c r="J37" s="5" t="s">
        <v>53</v>
      </c>
      <c r="K37" s="5" t="s">
        <v>53</v>
      </c>
      <c r="L37" s="9" t="s">
        <v>805</v>
      </c>
      <c r="M37" s="9" t="s">
        <v>311</v>
      </c>
      <c r="N37" s="5" t="s">
        <v>256</v>
      </c>
      <c r="O37" s="5" t="s">
        <v>62</v>
      </c>
      <c r="P37" s="5" t="s">
        <v>1217</v>
      </c>
      <c r="Q37" s="165">
        <v>1902.51</v>
      </c>
      <c r="R37" s="165">
        <v>1</v>
      </c>
      <c r="S37" s="165">
        <v>15200</v>
      </c>
      <c r="T37" s="9"/>
      <c r="U37" s="165">
        <v>289.18200000000002</v>
      </c>
      <c r="V37" s="166">
        <v>5.3999999999999998E-5</v>
      </c>
      <c r="W37" s="166">
        <v>2.9442065586913501E-3</v>
      </c>
      <c r="X37" s="166">
        <v>4.5103162465839197E-4</v>
      </c>
    </row>
    <row r="38" spans="1:24">
      <c r="A38" s="5" t="s">
        <v>1213</v>
      </c>
      <c r="B38" s="5">
        <v>378</v>
      </c>
      <c r="C38" s="5" t="s">
        <v>1681</v>
      </c>
      <c r="D38" s="5" t="s">
        <v>1682</v>
      </c>
      <c r="E38" s="5" t="s">
        <v>1271</v>
      </c>
      <c r="F38" s="5" t="s">
        <v>1683</v>
      </c>
      <c r="G38" s="5" t="s">
        <v>1684</v>
      </c>
      <c r="H38" s="5" t="s">
        <v>76</v>
      </c>
      <c r="I38" s="5" t="s">
        <v>73</v>
      </c>
      <c r="J38" s="5" t="s">
        <v>53</v>
      </c>
      <c r="K38" s="5" t="s">
        <v>317</v>
      </c>
      <c r="L38" s="9" t="s">
        <v>805</v>
      </c>
      <c r="M38" s="9" t="s">
        <v>311</v>
      </c>
      <c r="N38" s="5" t="s">
        <v>254</v>
      </c>
      <c r="O38" s="5" t="s">
        <v>62</v>
      </c>
      <c r="P38" s="5" t="s">
        <v>1217</v>
      </c>
      <c r="Q38" s="165">
        <v>810</v>
      </c>
      <c r="R38" s="165">
        <v>1</v>
      </c>
      <c r="S38" s="165">
        <v>22930</v>
      </c>
      <c r="T38" s="9"/>
      <c r="U38" s="165">
        <v>185.733</v>
      </c>
      <c r="V38" s="166">
        <v>6.3E-5</v>
      </c>
      <c r="W38" s="166">
        <v>1.8909794677247E-3</v>
      </c>
      <c r="X38" s="166">
        <v>2.89684682280794E-4</v>
      </c>
    </row>
    <row r="39" spans="1:24">
      <c r="A39" s="5" t="s">
        <v>1213</v>
      </c>
      <c r="B39" s="5">
        <v>378</v>
      </c>
      <c r="C39" s="5" t="s">
        <v>1685</v>
      </c>
      <c r="D39" s="5" t="s">
        <v>1686</v>
      </c>
      <c r="E39" s="5" t="s">
        <v>430</v>
      </c>
      <c r="F39" s="5" t="s">
        <v>1687</v>
      </c>
      <c r="G39" s="5" t="s">
        <v>1688</v>
      </c>
      <c r="H39" s="5" t="s">
        <v>76</v>
      </c>
      <c r="I39" s="5" t="s">
        <v>73</v>
      </c>
      <c r="J39" s="5" t="s">
        <v>53</v>
      </c>
      <c r="K39" s="5" t="s">
        <v>317</v>
      </c>
      <c r="L39" s="9" t="s">
        <v>805</v>
      </c>
      <c r="M39" s="9" t="s">
        <v>311</v>
      </c>
      <c r="N39" s="5" t="s">
        <v>254</v>
      </c>
      <c r="O39" s="5" t="s">
        <v>62</v>
      </c>
      <c r="P39" s="5" t="s">
        <v>1217</v>
      </c>
      <c r="Q39" s="165">
        <v>4682</v>
      </c>
      <c r="R39" s="165">
        <v>1</v>
      </c>
      <c r="S39" s="165">
        <v>47200</v>
      </c>
      <c r="T39" s="9"/>
      <c r="U39" s="165">
        <v>2209.904</v>
      </c>
      <c r="V39" s="166">
        <v>1.06E-4</v>
      </c>
      <c r="W39" s="166">
        <v>2.2499410926667299E-2</v>
      </c>
      <c r="X39" s="166">
        <v>3.4467506480326902E-3</v>
      </c>
    </row>
    <row r="40" spans="1:24">
      <c r="A40" s="5" t="s">
        <v>1213</v>
      </c>
      <c r="B40" s="5">
        <v>378</v>
      </c>
      <c r="C40" s="5" t="s">
        <v>1689</v>
      </c>
      <c r="D40" s="5" t="s">
        <v>1690</v>
      </c>
      <c r="E40" s="5" t="s">
        <v>430</v>
      </c>
      <c r="F40" s="5" t="s">
        <v>1691</v>
      </c>
      <c r="G40" s="5" t="s">
        <v>1692</v>
      </c>
      <c r="H40" s="5" t="s">
        <v>76</v>
      </c>
      <c r="I40" s="5" t="s">
        <v>73</v>
      </c>
      <c r="J40" s="5" t="s">
        <v>61</v>
      </c>
      <c r="K40" s="5" t="s">
        <v>314</v>
      </c>
      <c r="L40" s="9" t="s">
        <v>805</v>
      </c>
      <c r="M40" s="9" t="s">
        <v>479</v>
      </c>
      <c r="N40" s="5" t="s">
        <v>903</v>
      </c>
      <c r="O40" s="5" t="s">
        <v>62</v>
      </c>
      <c r="P40" s="5" t="s">
        <v>1220</v>
      </c>
      <c r="Q40" s="165">
        <v>1959</v>
      </c>
      <c r="R40" s="165">
        <v>3.7589999999999999</v>
      </c>
      <c r="S40" s="165">
        <v>18342</v>
      </c>
      <c r="T40" s="9"/>
      <c r="U40" s="165">
        <v>1350.683</v>
      </c>
      <c r="V40" s="166">
        <v>0</v>
      </c>
      <c r="W40" s="166">
        <v>1.3751535379628499E-2</v>
      </c>
      <c r="X40" s="166">
        <v>2.1066379753525298E-3</v>
      </c>
    </row>
    <row r="41" spans="1:24">
      <c r="A41" s="5" t="s">
        <v>1213</v>
      </c>
      <c r="B41" s="5">
        <v>378</v>
      </c>
      <c r="C41" s="5" t="s">
        <v>1693</v>
      </c>
      <c r="D41" s="5" t="s">
        <v>1694</v>
      </c>
      <c r="E41" s="5" t="s">
        <v>430</v>
      </c>
      <c r="F41" s="5" t="s">
        <v>1695</v>
      </c>
      <c r="G41" s="5" t="s">
        <v>1696</v>
      </c>
      <c r="H41" s="5" t="s">
        <v>76</v>
      </c>
      <c r="I41" s="5" t="s">
        <v>73</v>
      </c>
      <c r="J41" s="5" t="s">
        <v>61</v>
      </c>
      <c r="K41" s="5" t="s">
        <v>314</v>
      </c>
      <c r="L41" s="9" t="s">
        <v>805</v>
      </c>
      <c r="M41" s="9" t="s">
        <v>479</v>
      </c>
      <c r="N41" s="5" t="s">
        <v>876</v>
      </c>
      <c r="O41" s="5" t="s">
        <v>62</v>
      </c>
      <c r="P41" s="5" t="s">
        <v>1220</v>
      </c>
      <c r="Q41" s="165">
        <v>3475</v>
      </c>
      <c r="R41" s="165">
        <v>3.7589999999999999</v>
      </c>
      <c r="S41" s="165">
        <v>19325</v>
      </c>
      <c r="T41" s="9"/>
      <c r="U41" s="165">
        <v>2524.3330000000001</v>
      </c>
      <c r="V41" s="166">
        <v>0</v>
      </c>
      <c r="W41" s="166">
        <v>2.5700665955805099E-2</v>
      </c>
      <c r="X41" s="166">
        <v>3.93716028062982E-3</v>
      </c>
    </row>
    <row r="42" spans="1:24">
      <c r="A42" s="5" t="s">
        <v>1213</v>
      </c>
      <c r="B42" s="5">
        <v>378</v>
      </c>
      <c r="C42" s="5" t="s">
        <v>1697</v>
      </c>
      <c r="D42" s="5" t="s">
        <v>1698</v>
      </c>
      <c r="E42" s="5" t="s">
        <v>430</v>
      </c>
      <c r="F42" s="5" t="s">
        <v>1699</v>
      </c>
      <c r="G42" s="5" t="s">
        <v>1700</v>
      </c>
      <c r="H42" s="5" t="s">
        <v>76</v>
      </c>
      <c r="I42" s="5" t="s">
        <v>73</v>
      </c>
      <c r="J42" s="5" t="s">
        <v>61</v>
      </c>
      <c r="K42" s="5" t="s">
        <v>314</v>
      </c>
      <c r="L42" s="9" t="s">
        <v>805</v>
      </c>
      <c r="M42" s="9" t="s">
        <v>479</v>
      </c>
      <c r="N42" s="5" t="s">
        <v>901</v>
      </c>
      <c r="O42" s="5" t="s">
        <v>62</v>
      </c>
      <c r="P42" s="5" t="s">
        <v>1220</v>
      </c>
      <c r="Q42" s="165">
        <v>3423</v>
      </c>
      <c r="R42" s="165">
        <v>3.7589999999999999</v>
      </c>
      <c r="S42" s="165">
        <v>21062</v>
      </c>
      <c r="T42" s="9"/>
      <c r="U42" s="165">
        <v>2710.06</v>
      </c>
      <c r="V42" s="166">
        <v>0</v>
      </c>
      <c r="W42" s="166">
        <v>2.7591580152957599E-2</v>
      </c>
      <c r="X42" s="166">
        <v>4.2268349639205298E-3</v>
      </c>
    </row>
    <row r="43" spans="1:24">
      <c r="A43" s="5" t="s">
        <v>1213</v>
      </c>
      <c r="B43" s="5">
        <v>378</v>
      </c>
      <c r="C43" s="5" t="s">
        <v>1701</v>
      </c>
      <c r="D43" s="5" t="s">
        <v>1702</v>
      </c>
      <c r="E43" s="5" t="s">
        <v>78</v>
      </c>
      <c r="F43" s="5" t="s">
        <v>1701</v>
      </c>
      <c r="G43" s="5" t="s">
        <v>1703</v>
      </c>
      <c r="H43" s="5" t="s">
        <v>76</v>
      </c>
      <c r="I43" s="5" t="s">
        <v>73</v>
      </c>
      <c r="J43" s="5" t="s">
        <v>61</v>
      </c>
      <c r="K43" s="5" t="s">
        <v>314</v>
      </c>
      <c r="L43" s="9" t="s">
        <v>805</v>
      </c>
      <c r="M43" s="9" t="s">
        <v>479</v>
      </c>
      <c r="N43" s="5" t="s">
        <v>882</v>
      </c>
      <c r="O43" s="5" t="s">
        <v>62</v>
      </c>
      <c r="P43" s="5" t="s">
        <v>1220</v>
      </c>
      <c r="Q43" s="165">
        <v>6222</v>
      </c>
      <c r="R43" s="165">
        <v>3.7589999999999999</v>
      </c>
      <c r="S43" s="165">
        <v>281</v>
      </c>
      <c r="T43" s="9"/>
      <c r="U43" s="165">
        <v>65.721999999999994</v>
      </c>
      <c r="V43" s="166">
        <v>8.0000000000000007E-5</v>
      </c>
      <c r="W43" s="166">
        <v>6.6912366834093E-4</v>
      </c>
      <c r="X43" s="166">
        <v>1.0250501424171001E-4</v>
      </c>
    </row>
    <row r="44" spans="1:24">
      <c r="A44" s="5" t="s">
        <v>1213</v>
      </c>
      <c r="B44" s="5">
        <v>378</v>
      </c>
      <c r="C44" s="5" t="s">
        <v>1704</v>
      </c>
      <c r="D44" s="5" t="s">
        <v>1705</v>
      </c>
      <c r="E44" s="5" t="s">
        <v>430</v>
      </c>
      <c r="F44" s="5" t="s">
        <v>1706</v>
      </c>
      <c r="G44" s="5" t="s">
        <v>1707</v>
      </c>
      <c r="H44" s="5" t="s">
        <v>76</v>
      </c>
      <c r="I44" s="5" t="s">
        <v>73</v>
      </c>
      <c r="J44" s="5" t="s">
        <v>61</v>
      </c>
      <c r="K44" s="5" t="s">
        <v>314</v>
      </c>
      <c r="L44" s="9" t="s">
        <v>805</v>
      </c>
      <c r="M44" s="9" t="s">
        <v>479</v>
      </c>
      <c r="N44" s="5" t="s">
        <v>202</v>
      </c>
      <c r="O44" s="5" t="s">
        <v>62</v>
      </c>
      <c r="P44" s="5" t="s">
        <v>1220</v>
      </c>
      <c r="Q44" s="165">
        <v>305</v>
      </c>
      <c r="R44" s="165">
        <v>3.7589999999999999</v>
      </c>
      <c r="S44" s="165">
        <v>160553</v>
      </c>
      <c r="T44" s="9"/>
      <c r="U44" s="165">
        <v>1840.732</v>
      </c>
      <c r="V44" s="166">
        <v>9.9999999999999995E-7</v>
      </c>
      <c r="W44" s="166">
        <v>1.8740808792676901E-2</v>
      </c>
      <c r="X44" s="166">
        <v>2.87095938028562E-3</v>
      </c>
    </row>
    <row r="45" spans="1:24">
      <c r="A45" s="5" t="s">
        <v>1213</v>
      </c>
      <c r="B45" s="5">
        <v>378</v>
      </c>
      <c r="C45" s="5" t="s">
        <v>1708</v>
      </c>
      <c r="D45" s="5" t="s">
        <v>1709</v>
      </c>
      <c r="E45" s="5" t="s">
        <v>78</v>
      </c>
      <c r="F45" s="5" t="s">
        <v>1710</v>
      </c>
      <c r="G45" s="5" t="s">
        <v>1711</v>
      </c>
      <c r="H45" s="5" t="s">
        <v>76</v>
      </c>
      <c r="I45" s="5" t="s">
        <v>73</v>
      </c>
      <c r="J45" s="5" t="s">
        <v>61</v>
      </c>
      <c r="K45" s="5" t="s">
        <v>314</v>
      </c>
      <c r="L45" s="9" t="s">
        <v>805</v>
      </c>
      <c r="M45" s="9" t="s">
        <v>476</v>
      </c>
      <c r="N45" s="5" t="s">
        <v>884</v>
      </c>
      <c r="O45" s="5" t="s">
        <v>62</v>
      </c>
      <c r="P45" s="5" t="s">
        <v>1220</v>
      </c>
      <c r="Q45" s="165">
        <v>6000</v>
      </c>
      <c r="R45" s="165">
        <v>3.7589999999999999</v>
      </c>
      <c r="S45" s="165">
        <v>6265</v>
      </c>
      <c r="T45" s="9"/>
      <c r="U45" s="165">
        <v>1413.008</v>
      </c>
      <c r="V45" s="166">
        <v>2.2000000000000001E-4</v>
      </c>
      <c r="W45" s="166">
        <v>1.43860773520521E-2</v>
      </c>
      <c r="X45" s="166">
        <v>2.2038453183262502E-3</v>
      </c>
    </row>
    <row r="46" spans="1:24">
      <c r="A46" s="5" t="s">
        <v>1213</v>
      </c>
      <c r="B46" s="5">
        <v>378</v>
      </c>
      <c r="C46" s="5" t="s">
        <v>1712</v>
      </c>
      <c r="D46" s="5" t="s">
        <v>1713</v>
      </c>
      <c r="E46" s="5" t="s">
        <v>430</v>
      </c>
      <c r="F46" s="5" t="s">
        <v>1714</v>
      </c>
      <c r="G46" s="5" t="s">
        <v>1715</v>
      </c>
      <c r="H46" s="5" t="s">
        <v>76</v>
      </c>
      <c r="I46" s="5" t="s">
        <v>73</v>
      </c>
      <c r="J46" s="5" t="s">
        <v>61</v>
      </c>
      <c r="K46" s="5" t="s">
        <v>314</v>
      </c>
      <c r="L46" s="9" t="s">
        <v>805</v>
      </c>
      <c r="M46" s="9" t="s">
        <v>479</v>
      </c>
      <c r="N46" s="5" t="s">
        <v>1716</v>
      </c>
      <c r="O46" s="5" t="s">
        <v>62</v>
      </c>
      <c r="P46" s="5" t="s">
        <v>1220</v>
      </c>
      <c r="Q46" s="165">
        <v>495</v>
      </c>
      <c r="R46" s="165">
        <v>3.7589999999999999</v>
      </c>
      <c r="S46" s="165">
        <v>84999</v>
      </c>
      <c r="T46" s="9"/>
      <c r="U46" s="165">
        <v>1581.5809999999999</v>
      </c>
      <c r="V46" s="166">
        <v>9.9999999999999995E-7</v>
      </c>
      <c r="W46" s="166">
        <v>1.6102343268936E-2</v>
      </c>
      <c r="X46" s="166">
        <v>2.4667651201155699E-3</v>
      </c>
    </row>
    <row r="47" spans="1:24">
      <c r="A47" s="5" t="s">
        <v>1213</v>
      </c>
      <c r="B47" s="5">
        <v>378</v>
      </c>
      <c r="C47" s="5" t="s">
        <v>1717</v>
      </c>
      <c r="D47" s="5" t="s">
        <v>1718</v>
      </c>
      <c r="E47" s="5" t="s">
        <v>430</v>
      </c>
      <c r="F47" s="5" t="s">
        <v>1719</v>
      </c>
      <c r="G47" s="5" t="s">
        <v>1720</v>
      </c>
      <c r="H47" s="5" t="s">
        <v>76</v>
      </c>
      <c r="I47" s="5" t="s">
        <v>73</v>
      </c>
      <c r="J47" s="5" t="s">
        <v>61</v>
      </c>
      <c r="K47" s="5" t="s">
        <v>317</v>
      </c>
      <c r="L47" s="9" t="s">
        <v>805</v>
      </c>
      <c r="M47" s="9" t="s">
        <v>476</v>
      </c>
      <c r="N47" s="5" t="s">
        <v>894</v>
      </c>
      <c r="O47" s="5" t="s">
        <v>62</v>
      </c>
      <c r="P47" s="5" t="s">
        <v>1220</v>
      </c>
      <c r="Q47" s="165">
        <v>461</v>
      </c>
      <c r="R47" s="165">
        <v>3.7589999999999999</v>
      </c>
      <c r="S47" s="165">
        <v>90538</v>
      </c>
      <c r="T47" s="9"/>
      <c r="U47" s="165">
        <v>1568.932</v>
      </c>
      <c r="V47" s="166">
        <v>9.9999999999999995E-7</v>
      </c>
      <c r="W47" s="166">
        <v>1.5973566253507401E-2</v>
      </c>
      <c r="X47" s="166">
        <v>2.4470373920062898E-3</v>
      </c>
    </row>
    <row r="48" spans="1:24">
      <c r="A48" s="5" t="s">
        <v>1213</v>
      </c>
      <c r="B48" s="5">
        <v>378</v>
      </c>
      <c r="C48" s="5" t="s">
        <v>1587</v>
      </c>
      <c r="D48" s="5" t="s">
        <v>1588</v>
      </c>
      <c r="E48" s="5" t="s">
        <v>430</v>
      </c>
      <c r="F48" s="5" t="s">
        <v>1721</v>
      </c>
      <c r="G48" s="5" t="s">
        <v>1590</v>
      </c>
      <c r="H48" s="5" t="s">
        <v>76</v>
      </c>
      <c r="I48" s="5" t="s">
        <v>73</v>
      </c>
      <c r="J48" s="5" t="s">
        <v>61</v>
      </c>
      <c r="K48" s="5" t="s">
        <v>315</v>
      </c>
      <c r="L48" s="9" t="s">
        <v>805</v>
      </c>
      <c r="M48" s="9" t="s">
        <v>494</v>
      </c>
      <c r="N48" s="5" t="s">
        <v>267</v>
      </c>
      <c r="O48" s="5" t="s">
        <v>62</v>
      </c>
      <c r="P48" s="5" t="s">
        <v>1224</v>
      </c>
      <c r="Q48" s="165">
        <v>3771</v>
      </c>
      <c r="R48" s="165">
        <v>4.75</v>
      </c>
      <c r="S48" s="165">
        <v>986</v>
      </c>
      <c r="T48" s="9"/>
      <c r="U48" s="165">
        <v>176.63300000000001</v>
      </c>
      <c r="V48" s="166">
        <v>2.4000000000000001E-5</v>
      </c>
      <c r="W48" s="166">
        <v>1.7983346383659701E-3</v>
      </c>
      <c r="X48" s="166">
        <v>2.7549214956649901E-4</v>
      </c>
    </row>
    <row r="49" spans="1:24">
      <c r="A49" s="5" t="s">
        <v>1213</v>
      </c>
      <c r="B49" s="5">
        <v>378</v>
      </c>
      <c r="C49" s="5" t="s">
        <v>1722</v>
      </c>
      <c r="D49" s="5" t="s">
        <v>1723</v>
      </c>
      <c r="E49" s="5" t="s">
        <v>430</v>
      </c>
      <c r="F49" s="5" t="s">
        <v>1724</v>
      </c>
      <c r="G49" s="5" t="s">
        <v>1725</v>
      </c>
      <c r="H49" s="5" t="s">
        <v>76</v>
      </c>
      <c r="I49" s="5" t="s">
        <v>73</v>
      </c>
      <c r="J49" s="5" t="s">
        <v>61</v>
      </c>
      <c r="K49" s="5" t="s">
        <v>314</v>
      </c>
      <c r="L49" s="9" t="s">
        <v>805</v>
      </c>
      <c r="M49" s="9" t="s">
        <v>476</v>
      </c>
      <c r="N49" s="5" t="s">
        <v>1726</v>
      </c>
      <c r="O49" s="5" t="s">
        <v>62</v>
      </c>
      <c r="P49" s="5" t="s">
        <v>1220</v>
      </c>
      <c r="Q49" s="165">
        <v>1070</v>
      </c>
      <c r="R49" s="165">
        <v>3.7589999999999999</v>
      </c>
      <c r="S49" s="165">
        <v>45232</v>
      </c>
      <c r="T49" s="9"/>
      <c r="U49" s="165">
        <v>1819.29</v>
      </c>
      <c r="V49" s="166">
        <v>3.0000000000000001E-6</v>
      </c>
      <c r="W49" s="166">
        <v>1.8522501312667802E-2</v>
      </c>
      <c r="X49" s="166">
        <v>2.8375162181226402E-3</v>
      </c>
    </row>
    <row r="50" spans="1:24">
      <c r="A50" s="5" t="s">
        <v>1213</v>
      </c>
      <c r="B50" s="5">
        <v>378</v>
      </c>
      <c r="C50" s="5" t="s">
        <v>1727</v>
      </c>
      <c r="D50" s="5" t="s">
        <v>1728</v>
      </c>
      <c r="E50" s="5" t="s">
        <v>430</v>
      </c>
      <c r="F50" s="5" t="s">
        <v>1729</v>
      </c>
      <c r="G50" s="5" t="s">
        <v>1730</v>
      </c>
      <c r="H50" s="5" t="s">
        <v>76</v>
      </c>
      <c r="I50" s="5" t="s">
        <v>73</v>
      </c>
      <c r="J50" s="5" t="s">
        <v>61</v>
      </c>
      <c r="K50" s="5" t="s">
        <v>314</v>
      </c>
      <c r="L50" s="9" t="s">
        <v>805</v>
      </c>
      <c r="M50" s="9" t="s">
        <v>476</v>
      </c>
      <c r="N50" s="5" t="s">
        <v>195</v>
      </c>
      <c r="O50" s="5" t="s">
        <v>62</v>
      </c>
      <c r="P50" s="5" t="s">
        <v>1220</v>
      </c>
      <c r="Q50" s="165">
        <v>3000</v>
      </c>
      <c r="R50" s="165">
        <v>3.7589999999999999</v>
      </c>
      <c r="S50" s="165">
        <v>20226</v>
      </c>
      <c r="T50" s="9"/>
      <c r="U50" s="165">
        <v>2280.886</v>
      </c>
      <c r="V50" s="166">
        <v>9.9999999999999995E-7</v>
      </c>
      <c r="W50" s="166">
        <v>2.32220910233524E-2</v>
      </c>
      <c r="X50" s="166">
        <v>3.5574601283692498E-3</v>
      </c>
    </row>
    <row r="51" spans="1:24">
      <c r="A51" s="5" t="s">
        <v>1213</v>
      </c>
      <c r="B51" s="5">
        <v>378</v>
      </c>
      <c r="C51" s="5" t="s">
        <v>1731</v>
      </c>
      <c r="D51" s="5" t="s">
        <v>1732</v>
      </c>
      <c r="E51" s="5" t="s">
        <v>430</v>
      </c>
      <c r="F51" s="5" t="s">
        <v>1733</v>
      </c>
      <c r="G51" s="5" t="s">
        <v>1734</v>
      </c>
      <c r="H51" s="5" t="s">
        <v>76</v>
      </c>
      <c r="I51" s="5" t="s">
        <v>73</v>
      </c>
      <c r="J51" s="5" t="s">
        <v>61</v>
      </c>
      <c r="K51" s="5" t="s">
        <v>314</v>
      </c>
      <c r="L51" s="9" t="s">
        <v>805</v>
      </c>
      <c r="M51" s="9" t="s">
        <v>476</v>
      </c>
      <c r="N51" s="5" t="s">
        <v>1726</v>
      </c>
      <c r="O51" s="5" t="s">
        <v>62</v>
      </c>
      <c r="P51" s="5" t="s">
        <v>1220</v>
      </c>
      <c r="Q51" s="165">
        <v>856</v>
      </c>
      <c r="R51" s="165">
        <v>3.7589999999999999</v>
      </c>
      <c r="S51" s="165">
        <v>44116</v>
      </c>
      <c r="T51" s="9"/>
      <c r="U51" s="165">
        <v>1419.5219999999999</v>
      </c>
      <c r="V51" s="166">
        <v>9.9999999999999995E-7</v>
      </c>
      <c r="W51" s="166">
        <v>1.44523995031774E-2</v>
      </c>
      <c r="X51" s="166">
        <v>2.21400540287758E-3</v>
      </c>
    </row>
    <row r="52" spans="1:24">
      <c r="A52" s="5" t="s">
        <v>1213</v>
      </c>
      <c r="B52" s="5">
        <v>378</v>
      </c>
      <c r="C52" s="5" t="s">
        <v>1735</v>
      </c>
      <c r="D52" s="5" t="s">
        <v>1736</v>
      </c>
      <c r="E52" s="5" t="s">
        <v>430</v>
      </c>
      <c r="F52" s="5" t="s">
        <v>1737</v>
      </c>
      <c r="G52" s="5" t="s">
        <v>1738</v>
      </c>
      <c r="H52" s="5" t="s">
        <v>76</v>
      </c>
      <c r="I52" s="5" t="s">
        <v>73</v>
      </c>
      <c r="J52" s="5" t="s">
        <v>61</v>
      </c>
      <c r="K52" s="5" t="s">
        <v>317</v>
      </c>
      <c r="L52" s="9" t="s">
        <v>805</v>
      </c>
      <c r="M52" s="9" t="s">
        <v>476</v>
      </c>
      <c r="N52" s="5" t="s">
        <v>894</v>
      </c>
      <c r="O52" s="5" t="s">
        <v>62</v>
      </c>
      <c r="P52" s="5" t="s">
        <v>1220</v>
      </c>
      <c r="Q52" s="165">
        <v>1653</v>
      </c>
      <c r="R52" s="165">
        <v>3.7589999999999999</v>
      </c>
      <c r="S52" s="165">
        <v>12380</v>
      </c>
      <c r="T52" s="159">
        <v>0.95499999999999996</v>
      </c>
      <c r="U52" s="165">
        <v>772.83500000000004</v>
      </c>
      <c r="V52" s="166">
        <v>9.9999999999999995E-7</v>
      </c>
      <c r="W52" s="166">
        <v>7.8683695215038003E-3</v>
      </c>
      <c r="X52" s="166">
        <v>1.2053785690477701E-3</v>
      </c>
    </row>
    <row r="53" spans="1:24">
      <c r="A53" s="5" t="s">
        <v>1213</v>
      </c>
      <c r="B53" s="5">
        <v>378</v>
      </c>
      <c r="C53" s="5" t="s">
        <v>1739</v>
      </c>
      <c r="D53" s="5" t="s">
        <v>1740</v>
      </c>
      <c r="E53" s="5" t="s">
        <v>430</v>
      </c>
      <c r="F53" s="5" t="s">
        <v>1741</v>
      </c>
      <c r="G53" s="5" t="s">
        <v>1742</v>
      </c>
      <c r="H53" s="5" t="s">
        <v>76</v>
      </c>
      <c r="I53" s="5" t="s">
        <v>73</v>
      </c>
      <c r="J53" s="5" t="s">
        <v>61</v>
      </c>
      <c r="K53" s="5" t="s">
        <v>314</v>
      </c>
      <c r="L53" s="9" t="s">
        <v>805</v>
      </c>
      <c r="M53" s="9" t="s">
        <v>479</v>
      </c>
      <c r="N53" s="5" t="s">
        <v>903</v>
      </c>
      <c r="O53" s="5" t="s">
        <v>62</v>
      </c>
      <c r="P53" s="5" t="s">
        <v>1220</v>
      </c>
      <c r="Q53" s="165">
        <v>1383</v>
      </c>
      <c r="R53" s="165">
        <v>3.7589999999999999</v>
      </c>
      <c r="S53" s="165">
        <v>50422</v>
      </c>
      <c r="T53" s="9"/>
      <c r="U53" s="165">
        <v>2621.2869999999998</v>
      </c>
      <c r="V53" s="166">
        <v>9.9999999999999995E-7</v>
      </c>
      <c r="W53" s="166">
        <v>2.66877716859556E-2</v>
      </c>
      <c r="X53" s="166">
        <v>4.0883778981115598E-3</v>
      </c>
    </row>
    <row r="54" spans="1:24">
      <c r="A54" s="5" t="s">
        <v>1213</v>
      </c>
      <c r="B54" s="5">
        <v>378</v>
      </c>
      <c r="C54" s="5" t="s">
        <v>1743</v>
      </c>
      <c r="D54" s="5" t="s">
        <v>1744</v>
      </c>
      <c r="E54" s="5" t="s">
        <v>430</v>
      </c>
      <c r="F54" s="5" t="s">
        <v>1745</v>
      </c>
      <c r="G54" s="5" t="s">
        <v>1746</v>
      </c>
      <c r="H54" s="5" t="s">
        <v>76</v>
      </c>
      <c r="I54" s="5" t="s">
        <v>73</v>
      </c>
      <c r="J54" s="5" t="s">
        <v>61</v>
      </c>
      <c r="K54" s="5" t="s">
        <v>314</v>
      </c>
      <c r="L54" s="9" t="s">
        <v>805</v>
      </c>
      <c r="M54" s="9" t="s">
        <v>479</v>
      </c>
      <c r="N54" s="5" t="s">
        <v>899</v>
      </c>
      <c r="O54" s="5" t="s">
        <v>62</v>
      </c>
      <c r="P54" s="5" t="s">
        <v>1220</v>
      </c>
      <c r="Q54" s="165">
        <v>1285</v>
      </c>
      <c r="R54" s="165">
        <v>3.7589999999999999</v>
      </c>
      <c r="S54" s="165">
        <v>44695</v>
      </c>
      <c r="T54" s="9"/>
      <c r="U54" s="165">
        <v>2158.9090000000001</v>
      </c>
      <c r="V54" s="166">
        <v>0</v>
      </c>
      <c r="W54" s="166">
        <v>2.1980225046986199E-2</v>
      </c>
      <c r="X54" s="166">
        <v>3.3672150427196102E-3</v>
      </c>
    </row>
    <row r="55" spans="1:24">
      <c r="A55" s="5" t="s">
        <v>1213</v>
      </c>
      <c r="B55" s="5">
        <v>378</v>
      </c>
      <c r="C55" s="5" t="s">
        <v>1747</v>
      </c>
      <c r="D55" s="5" t="s">
        <v>1748</v>
      </c>
      <c r="E55" s="5" t="s">
        <v>430</v>
      </c>
      <c r="F55" s="5" t="s">
        <v>1749</v>
      </c>
      <c r="G55" s="5" t="s">
        <v>1750</v>
      </c>
      <c r="H55" s="5" t="s">
        <v>76</v>
      </c>
      <c r="I55" s="5" t="s">
        <v>73</v>
      </c>
      <c r="J55" s="5" t="s">
        <v>61</v>
      </c>
      <c r="K55" s="5" t="s">
        <v>154</v>
      </c>
      <c r="L55" s="9" t="s">
        <v>805</v>
      </c>
      <c r="M55" s="9" t="s">
        <v>476</v>
      </c>
      <c r="N55" s="5" t="s">
        <v>894</v>
      </c>
      <c r="O55" s="5" t="s">
        <v>62</v>
      </c>
      <c r="P55" s="5" t="s">
        <v>1220</v>
      </c>
      <c r="Q55" s="165">
        <v>2873</v>
      </c>
      <c r="R55" s="165">
        <v>3.7589999999999999</v>
      </c>
      <c r="S55" s="165">
        <v>14274</v>
      </c>
      <c r="T55" s="9"/>
      <c r="U55" s="165">
        <v>1541.5360000000001</v>
      </c>
      <c r="V55" s="166">
        <v>1.9999999999999999E-6</v>
      </c>
      <c r="W55" s="166">
        <v>1.56946409182743E-2</v>
      </c>
      <c r="X55" s="166">
        <v>2.4043080030857998E-3</v>
      </c>
    </row>
    <row r="56" spans="1:24">
      <c r="A56" s="5" t="s">
        <v>1213</v>
      </c>
      <c r="B56" s="5">
        <v>378</v>
      </c>
      <c r="C56" s="5" t="s">
        <v>1751</v>
      </c>
      <c r="D56" s="5" t="s">
        <v>1752</v>
      </c>
      <c r="E56" s="5" t="s">
        <v>430</v>
      </c>
      <c r="F56" s="5" t="s">
        <v>1753</v>
      </c>
      <c r="G56" s="5" t="s">
        <v>1754</v>
      </c>
      <c r="H56" s="5" t="s">
        <v>76</v>
      </c>
      <c r="I56" s="5" t="s">
        <v>73</v>
      </c>
      <c r="J56" s="5" t="s">
        <v>61</v>
      </c>
      <c r="K56" s="5" t="s">
        <v>314</v>
      </c>
      <c r="L56" s="9" t="s">
        <v>805</v>
      </c>
      <c r="M56" s="9" t="s">
        <v>479</v>
      </c>
      <c r="N56" s="5" t="s">
        <v>202</v>
      </c>
      <c r="O56" s="5" t="s">
        <v>62</v>
      </c>
      <c r="P56" s="5" t="s">
        <v>1220</v>
      </c>
      <c r="Q56" s="165">
        <v>5970</v>
      </c>
      <c r="R56" s="165">
        <v>3.7589999999999999</v>
      </c>
      <c r="S56" s="165">
        <v>12354</v>
      </c>
      <c r="T56" s="9"/>
      <c r="U56" s="165">
        <v>2772.39</v>
      </c>
      <c r="V56" s="166">
        <v>3.0000000000000001E-6</v>
      </c>
      <c r="W56" s="166">
        <v>2.8226172643131001E-2</v>
      </c>
      <c r="X56" s="166">
        <v>4.3240500458562496E-3</v>
      </c>
    </row>
    <row r="57" spans="1:24">
      <c r="A57" s="5" t="s">
        <v>1213</v>
      </c>
      <c r="B57" s="5">
        <v>378</v>
      </c>
      <c r="C57" s="5" t="s">
        <v>1565</v>
      </c>
      <c r="D57" s="5" t="s">
        <v>1566</v>
      </c>
      <c r="E57" s="5" t="s">
        <v>430</v>
      </c>
      <c r="F57" s="5" t="s">
        <v>1755</v>
      </c>
      <c r="G57" s="5" t="s">
        <v>1568</v>
      </c>
      <c r="H57" s="5" t="s">
        <v>76</v>
      </c>
      <c r="I57" s="5" t="s">
        <v>73</v>
      </c>
      <c r="J57" s="5" t="s">
        <v>61</v>
      </c>
      <c r="K57" s="5" t="s">
        <v>314</v>
      </c>
      <c r="L57" s="9" t="s">
        <v>805</v>
      </c>
      <c r="M57" s="9" t="s">
        <v>476</v>
      </c>
      <c r="N57" s="5" t="s">
        <v>908</v>
      </c>
      <c r="O57" s="5" t="s">
        <v>62</v>
      </c>
      <c r="P57" s="5" t="s">
        <v>1220</v>
      </c>
      <c r="Q57" s="165">
        <v>1560</v>
      </c>
      <c r="R57" s="165">
        <v>3.7589999999999999</v>
      </c>
      <c r="S57" s="165">
        <v>7170</v>
      </c>
      <c r="T57" s="9"/>
      <c r="U57" s="165">
        <v>420.452</v>
      </c>
      <c r="V57" s="166">
        <v>2.6999999999999999E-5</v>
      </c>
      <c r="W57" s="166">
        <v>4.2806904069745497E-3</v>
      </c>
      <c r="X57" s="166">
        <v>6.5577149918975104E-4</v>
      </c>
    </row>
    <row r="58" spans="1:24">
      <c r="A58" s="5" t="s">
        <v>1213</v>
      </c>
      <c r="B58" s="5">
        <v>378</v>
      </c>
      <c r="C58" s="5" t="s">
        <v>1756</v>
      </c>
      <c r="D58" s="5" t="s">
        <v>1757</v>
      </c>
      <c r="E58" s="5" t="s">
        <v>430</v>
      </c>
      <c r="F58" s="5" t="s">
        <v>1758</v>
      </c>
      <c r="G58" s="5" t="s">
        <v>1759</v>
      </c>
      <c r="H58" s="5" t="s">
        <v>76</v>
      </c>
      <c r="I58" s="5" t="s">
        <v>73</v>
      </c>
      <c r="J58" s="5" t="s">
        <v>61</v>
      </c>
      <c r="K58" s="5" t="s">
        <v>314</v>
      </c>
      <c r="L58" s="9" t="s">
        <v>805</v>
      </c>
      <c r="M58" s="9" t="s">
        <v>479</v>
      </c>
      <c r="N58" s="5" t="s">
        <v>901</v>
      </c>
      <c r="O58" s="5" t="s">
        <v>62</v>
      </c>
      <c r="P58" s="5" t="s">
        <v>1220</v>
      </c>
      <c r="Q58" s="165">
        <v>9318</v>
      </c>
      <c r="R58" s="165">
        <v>3.7589999999999999</v>
      </c>
      <c r="S58" s="165">
        <v>250</v>
      </c>
      <c r="T58" s="9"/>
      <c r="U58" s="165">
        <v>87.566000000000003</v>
      </c>
      <c r="V58" s="166">
        <v>1.6750000000000001E-3</v>
      </c>
      <c r="W58" s="166">
        <v>8.9152346878439398E-4</v>
      </c>
      <c r="X58" s="166">
        <v>1.36575090956132E-4</v>
      </c>
    </row>
    <row r="59" spans="1:24">
      <c r="A59" s="5" t="s">
        <v>1213</v>
      </c>
      <c r="B59" s="5">
        <v>378</v>
      </c>
      <c r="C59" s="5" t="s">
        <v>1760</v>
      </c>
      <c r="D59" s="5" t="s">
        <v>1761</v>
      </c>
      <c r="E59" s="5" t="s">
        <v>430</v>
      </c>
      <c r="F59" s="5" t="s">
        <v>1762</v>
      </c>
      <c r="G59" s="5" t="s">
        <v>1763</v>
      </c>
      <c r="H59" s="5" t="s">
        <v>76</v>
      </c>
      <c r="I59" s="5" t="s">
        <v>73</v>
      </c>
      <c r="J59" s="5" t="s">
        <v>61</v>
      </c>
      <c r="K59" s="5" t="s">
        <v>1764</v>
      </c>
      <c r="L59" s="9" t="s">
        <v>805</v>
      </c>
      <c r="M59" s="9" t="s">
        <v>476</v>
      </c>
      <c r="N59" s="5" t="s">
        <v>202</v>
      </c>
      <c r="O59" s="5" t="s">
        <v>62</v>
      </c>
      <c r="P59" s="5" t="s">
        <v>1220</v>
      </c>
      <c r="Q59" s="165">
        <v>3863</v>
      </c>
      <c r="R59" s="165">
        <v>3.7589999999999999</v>
      </c>
      <c r="S59" s="165">
        <v>17381</v>
      </c>
      <c r="T59" s="159">
        <v>2.1560000000000001</v>
      </c>
      <c r="U59" s="165">
        <v>2532.0010000000002</v>
      </c>
      <c r="V59" s="166">
        <v>9.9999999999999995E-7</v>
      </c>
      <c r="W59" s="166">
        <v>2.57787323356004E-2</v>
      </c>
      <c r="X59" s="166">
        <v>3.9491194979633703E-3</v>
      </c>
    </row>
    <row r="60" spans="1:24">
      <c r="A60" s="5" t="s">
        <v>1213</v>
      </c>
      <c r="B60" s="5">
        <v>378</v>
      </c>
      <c r="C60" s="5" t="s">
        <v>1625</v>
      </c>
      <c r="D60" s="5" t="s">
        <v>1626</v>
      </c>
      <c r="E60" s="5" t="s">
        <v>430</v>
      </c>
      <c r="F60" s="5" t="s">
        <v>1765</v>
      </c>
      <c r="G60" s="5" t="s">
        <v>1766</v>
      </c>
      <c r="H60" s="5" t="s">
        <v>76</v>
      </c>
      <c r="I60" s="5" t="s">
        <v>73</v>
      </c>
      <c r="J60" s="5" t="s">
        <v>53</v>
      </c>
      <c r="K60" s="5" t="s">
        <v>314</v>
      </c>
      <c r="L60" s="9" t="s">
        <v>805</v>
      </c>
      <c r="M60" s="9" t="s">
        <v>476</v>
      </c>
      <c r="N60" s="5" t="s">
        <v>85</v>
      </c>
      <c r="O60" s="5" t="s">
        <v>62</v>
      </c>
      <c r="P60" s="5" t="s">
        <v>1220</v>
      </c>
      <c r="Q60" s="165">
        <v>7008</v>
      </c>
      <c r="R60" s="165">
        <v>3.7589999999999999</v>
      </c>
      <c r="S60" s="165">
        <v>1625</v>
      </c>
      <c r="T60" s="9"/>
      <c r="U60" s="165">
        <v>428.07499999999999</v>
      </c>
      <c r="V60" s="166">
        <v>6.0000000000000002E-6</v>
      </c>
      <c r="W60" s="166">
        <v>4.3583040405737999E-3</v>
      </c>
      <c r="X60" s="166">
        <v>6.6766135900769602E-4</v>
      </c>
    </row>
    <row r="61" spans="1:24">
      <c r="A61" s="5" t="s">
        <v>1213</v>
      </c>
      <c r="B61" s="5">
        <v>378</v>
      </c>
      <c r="C61" s="5" t="s">
        <v>1621</v>
      </c>
      <c r="D61" s="5" t="s">
        <v>1622</v>
      </c>
      <c r="E61" s="5" t="s">
        <v>1271</v>
      </c>
      <c r="F61" s="5" t="s">
        <v>1767</v>
      </c>
      <c r="G61" s="5" t="s">
        <v>1624</v>
      </c>
      <c r="H61" s="5" t="s">
        <v>76</v>
      </c>
      <c r="I61" s="5" t="s">
        <v>73</v>
      </c>
      <c r="J61" s="5" t="s">
        <v>53</v>
      </c>
      <c r="K61" s="5" t="s">
        <v>317</v>
      </c>
      <c r="L61" s="9" t="s">
        <v>805</v>
      </c>
      <c r="M61" s="9" t="s">
        <v>479</v>
      </c>
      <c r="N61" s="5" t="s">
        <v>254</v>
      </c>
      <c r="O61" s="5" t="s">
        <v>62</v>
      </c>
      <c r="P61" s="5" t="s">
        <v>1220</v>
      </c>
      <c r="Q61" s="165">
        <v>17175</v>
      </c>
      <c r="R61" s="165">
        <v>3.7589999999999999</v>
      </c>
      <c r="S61" s="165">
        <v>3931</v>
      </c>
      <c r="T61" s="9"/>
      <c r="U61" s="165">
        <v>2537.886</v>
      </c>
      <c r="V61" s="166">
        <v>1.56E-4</v>
      </c>
      <c r="W61" s="166">
        <v>2.5838652127374202E-2</v>
      </c>
      <c r="X61" s="166">
        <v>3.95829878633673E-3</v>
      </c>
    </row>
    <row r="62" spans="1:24">
      <c r="A62" s="5" t="s">
        <v>1213</v>
      </c>
      <c r="B62" s="5">
        <v>378</v>
      </c>
      <c r="C62" s="5" t="s">
        <v>1768</v>
      </c>
      <c r="D62" s="5" t="s">
        <v>1769</v>
      </c>
      <c r="E62" s="5" t="s">
        <v>430</v>
      </c>
      <c r="F62" s="5" t="s">
        <v>1770</v>
      </c>
      <c r="G62" s="5" t="s">
        <v>1771</v>
      </c>
      <c r="H62" s="5" t="s">
        <v>76</v>
      </c>
      <c r="I62" s="5" t="s">
        <v>73</v>
      </c>
      <c r="J62" s="5" t="s">
        <v>61</v>
      </c>
      <c r="K62" s="5" t="s">
        <v>314</v>
      </c>
      <c r="L62" s="9" t="s">
        <v>805</v>
      </c>
      <c r="M62" s="9" t="s">
        <v>476</v>
      </c>
      <c r="N62" s="5" t="s">
        <v>1726</v>
      </c>
      <c r="O62" s="5" t="s">
        <v>62</v>
      </c>
      <c r="P62" s="5" t="s">
        <v>1220</v>
      </c>
      <c r="Q62" s="165">
        <v>2192</v>
      </c>
      <c r="R62" s="165">
        <v>3.7589999999999999</v>
      </c>
      <c r="S62" s="165">
        <v>26247</v>
      </c>
      <c r="T62" s="9"/>
      <c r="U62" s="165">
        <v>2162.681</v>
      </c>
      <c r="V62" s="166">
        <v>9.9999999999999995E-7</v>
      </c>
      <c r="W62" s="166">
        <v>2.2018629635339501E-2</v>
      </c>
      <c r="X62" s="166">
        <v>3.37309835407499E-3</v>
      </c>
    </row>
    <row r="63" spans="1:24">
      <c r="A63" s="5" t="s">
        <v>1213</v>
      </c>
      <c r="B63" s="5">
        <v>378</v>
      </c>
      <c r="C63" s="5" t="s">
        <v>1772</v>
      </c>
      <c r="D63" s="5" t="s">
        <v>1773</v>
      </c>
      <c r="E63" s="5" t="s">
        <v>430</v>
      </c>
      <c r="F63" s="5" t="s">
        <v>1774</v>
      </c>
      <c r="G63" s="5" t="s">
        <v>1775</v>
      </c>
      <c r="H63" s="5" t="s">
        <v>76</v>
      </c>
      <c r="I63" s="5" t="s">
        <v>73</v>
      </c>
      <c r="J63" s="5" t="s">
        <v>61</v>
      </c>
      <c r="K63" s="5" t="s">
        <v>314</v>
      </c>
      <c r="L63" s="9" t="s">
        <v>805</v>
      </c>
      <c r="M63" s="9" t="s">
        <v>476</v>
      </c>
      <c r="N63" s="5" t="s">
        <v>903</v>
      </c>
      <c r="O63" s="5" t="s">
        <v>62</v>
      </c>
      <c r="P63" s="5" t="s">
        <v>1220</v>
      </c>
      <c r="Q63" s="165">
        <v>2390</v>
      </c>
      <c r="R63" s="165">
        <v>3.7589999999999999</v>
      </c>
      <c r="S63" s="165">
        <v>9929</v>
      </c>
      <c r="T63" s="9"/>
      <c r="U63" s="165">
        <v>892.02200000000005</v>
      </c>
      <c r="V63" s="166">
        <v>9.9999999999999995E-7</v>
      </c>
      <c r="W63" s="166">
        <v>9.0818322758227099E-3</v>
      </c>
      <c r="X63" s="166">
        <v>1.3912724819348399E-3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7D353E0-B0FF-4F7C-9725-570962E744E2}">
      <formula1>israel_abroad</formula1>
    </dataValidation>
    <dataValidation type="list" allowBlank="1" showInputMessage="1" showErrorMessage="1" sqref="O2:O19" xr:uid="{9A1FAD64-CDC9-4373-B42D-010E09BF6E83}">
      <formula1>Holding_interest</formula1>
    </dataValidation>
    <dataValidation type="list" allowBlank="1" showInputMessage="1" showErrorMessage="1" sqref="K2:K20" xr:uid="{4943845E-D966-4DB2-B8C0-3873F764CCE1}">
      <formula1>Country_list</formula1>
    </dataValidation>
    <dataValidation type="list" allowBlank="1" showInputMessage="1" showErrorMessage="1" sqref="E2:E20" xr:uid="{C94D174A-804C-4840-B358-DB78D639613E}">
      <formula1>Issuer_Number_Type_2</formula1>
    </dataValidation>
    <dataValidation type="list" allowBlank="1" showInputMessage="1" showErrorMessage="1" sqref="H2:H20" xr:uid="{2D3FB292-96D6-4321-B2E3-CB7763E607A1}">
      <formula1>Security_ID_Number_Type</formula1>
    </dataValidation>
    <dataValidation type="list" allowBlank="1" showInputMessage="1" showErrorMessage="1" sqref="N2:N21" xr:uid="{6418A162-AC4B-4FBD-9882-A7AE79FDAF4D}">
      <formula1>Industry_Sector</formula1>
    </dataValidation>
    <dataValidation type="list" allowBlank="1" showInputMessage="1" showErrorMessage="1" sqref="L2:L20" xr:uid="{C8DD9A21-68EE-419D-A579-ECFDFA04D99B}">
      <formula1>Tradeable_Status</formula1>
    </dataValidation>
    <dataValidation type="list" allowBlank="1" showInputMessage="1" showErrorMessage="1" sqref="M2:M20" xr:uid="{CD438BFE-50E1-4013-8FE5-A28E1A6AE602}">
      <formula1>Stock_Exchange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66"/>
  <sheetViews>
    <sheetView rightToLeft="1" workbookViewId="0">
      <selection activeCell="A2" sqref="A2:XFD66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16384" width="9" style="3" hidden="1"/>
  </cols>
  <sheetData>
    <row r="1" spans="1:23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300</v>
      </c>
      <c r="N1" s="22" t="s">
        <v>606</v>
      </c>
      <c r="O1" s="22" t="s">
        <v>396</v>
      </c>
      <c r="P1" s="22" t="s">
        <v>773</v>
      </c>
      <c r="Q1" s="22" t="s">
        <v>11</v>
      </c>
      <c r="R1" s="22" t="s">
        <v>15</v>
      </c>
      <c r="S1" s="22" t="s">
        <v>938</v>
      </c>
      <c r="T1" s="22" t="s">
        <v>1153</v>
      </c>
      <c r="U1" s="22" t="s">
        <v>18</v>
      </c>
      <c r="V1" s="22" t="s">
        <v>19</v>
      </c>
      <c r="W1" s="22" t="s">
        <v>30</v>
      </c>
    </row>
    <row r="2" spans="1:23" s="9" customFormat="1">
      <c r="A2" s="168" t="s">
        <v>1213</v>
      </c>
      <c r="B2" s="168">
        <v>378</v>
      </c>
      <c r="C2" s="168" t="s">
        <v>1776</v>
      </c>
      <c r="D2" s="168" t="s">
        <v>1777</v>
      </c>
      <c r="E2" s="162" t="s">
        <v>1271</v>
      </c>
      <c r="F2" s="168" t="s">
        <v>1778</v>
      </c>
      <c r="G2" s="168" t="s">
        <v>1779</v>
      </c>
      <c r="H2" s="162" t="s">
        <v>76</v>
      </c>
      <c r="I2" s="168" t="s">
        <v>234</v>
      </c>
      <c r="J2" s="162" t="s">
        <v>53</v>
      </c>
      <c r="K2" s="162" t="s">
        <v>53</v>
      </c>
      <c r="L2" s="162" t="s">
        <v>311</v>
      </c>
      <c r="M2" s="168" t="s">
        <v>1780</v>
      </c>
      <c r="N2" s="168" t="s">
        <v>62</v>
      </c>
      <c r="O2" s="162" t="s">
        <v>1217</v>
      </c>
      <c r="P2" s="173">
        <v>96500</v>
      </c>
      <c r="Q2" s="169">
        <v>1</v>
      </c>
      <c r="R2" s="169">
        <v>2678</v>
      </c>
      <c r="S2" s="175"/>
      <c r="T2" s="169">
        <v>2584.27</v>
      </c>
      <c r="U2" s="171">
        <v>2.679E-3</v>
      </c>
      <c r="V2" s="171">
        <v>1.2153559464070899E-2</v>
      </c>
      <c r="W2" s="171">
        <v>4.0306430945377903E-3</v>
      </c>
    </row>
    <row r="3" spans="1:23" s="9" customFormat="1">
      <c r="A3" s="168" t="s">
        <v>1213</v>
      </c>
      <c r="B3" s="168">
        <v>378</v>
      </c>
      <c r="C3" s="168" t="s">
        <v>1776</v>
      </c>
      <c r="D3" s="168" t="s">
        <v>1777</v>
      </c>
      <c r="E3" s="162" t="s">
        <v>1271</v>
      </c>
      <c r="F3" s="168" t="s">
        <v>1781</v>
      </c>
      <c r="G3" s="168" t="s">
        <v>1782</v>
      </c>
      <c r="H3" s="162" t="s">
        <v>76</v>
      </c>
      <c r="I3" s="168" t="s">
        <v>236</v>
      </c>
      <c r="J3" s="162" t="s">
        <v>53</v>
      </c>
      <c r="K3" s="162" t="s">
        <v>53</v>
      </c>
      <c r="L3" s="162" t="s">
        <v>311</v>
      </c>
      <c r="M3" s="168" t="s">
        <v>1783</v>
      </c>
      <c r="N3" s="168" t="s">
        <v>62</v>
      </c>
      <c r="O3" s="162" t="s">
        <v>1217</v>
      </c>
      <c r="P3" s="173">
        <v>1611500</v>
      </c>
      <c r="Q3" s="169">
        <v>1</v>
      </c>
      <c r="R3" s="169">
        <v>374.65</v>
      </c>
      <c r="S3" s="175"/>
      <c r="T3" s="169">
        <v>6037.4849999999997</v>
      </c>
      <c r="U3" s="171">
        <v>5.3717000000000001E-2</v>
      </c>
      <c r="V3" s="171">
        <v>2.8393677875201102E-2</v>
      </c>
      <c r="W3" s="171">
        <v>9.4165649161909292E-3</v>
      </c>
    </row>
    <row r="4" spans="1:23" s="9" customFormat="1">
      <c r="A4" s="168" t="s">
        <v>1213</v>
      </c>
      <c r="B4" s="168">
        <v>378</v>
      </c>
      <c r="C4" s="168" t="s">
        <v>1784</v>
      </c>
      <c r="D4" s="168" t="s">
        <v>1785</v>
      </c>
      <c r="E4" s="162" t="s">
        <v>1271</v>
      </c>
      <c r="F4" s="168" t="s">
        <v>1786</v>
      </c>
      <c r="G4" s="168" t="s">
        <v>1787</v>
      </c>
      <c r="H4" s="162" t="s">
        <v>76</v>
      </c>
      <c r="I4" s="168" t="s">
        <v>234</v>
      </c>
      <c r="J4" s="162" t="s">
        <v>53</v>
      </c>
      <c r="K4" s="162" t="s">
        <v>53</v>
      </c>
      <c r="L4" s="162" t="s">
        <v>311</v>
      </c>
      <c r="M4" s="168" t="s">
        <v>1780</v>
      </c>
      <c r="N4" s="168" t="s">
        <v>62</v>
      </c>
      <c r="O4" s="162" t="s">
        <v>1217</v>
      </c>
      <c r="P4" s="173">
        <v>128610</v>
      </c>
      <c r="Q4" s="169">
        <v>1</v>
      </c>
      <c r="R4" s="169">
        <v>1784</v>
      </c>
      <c r="S4" s="175"/>
      <c r="T4" s="169">
        <v>2294.402</v>
      </c>
      <c r="U4" s="171">
        <v>2.6359999999999999E-3</v>
      </c>
      <c r="V4" s="171">
        <v>1.0790341567602E-2</v>
      </c>
      <c r="W4" s="171">
        <v>3.57854140227257E-3</v>
      </c>
    </row>
    <row r="5" spans="1:23" s="9" customFormat="1">
      <c r="A5" s="168" t="s">
        <v>1213</v>
      </c>
      <c r="B5" s="168">
        <v>378</v>
      </c>
      <c r="C5" s="168" t="s">
        <v>1784</v>
      </c>
      <c r="D5" s="168" t="s">
        <v>1785</v>
      </c>
      <c r="E5" s="162" t="s">
        <v>1271</v>
      </c>
      <c r="F5" s="168" t="s">
        <v>1788</v>
      </c>
      <c r="G5" s="168" t="s">
        <v>1789</v>
      </c>
      <c r="H5" s="162" t="s">
        <v>76</v>
      </c>
      <c r="I5" s="168" t="s">
        <v>234</v>
      </c>
      <c r="J5" s="162" t="s">
        <v>53</v>
      </c>
      <c r="K5" s="162" t="s">
        <v>53</v>
      </c>
      <c r="L5" s="162" t="s">
        <v>311</v>
      </c>
      <c r="M5" s="168" t="s">
        <v>1780</v>
      </c>
      <c r="N5" s="168" t="s">
        <v>62</v>
      </c>
      <c r="O5" s="162" t="s">
        <v>1217</v>
      </c>
      <c r="P5" s="173">
        <v>96800</v>
      </c>
      <c r="Q5" s="169">
        <v>1</v>
      </c>
      <c r="R5" s="169">
        <v>1921</v>
      </c>
      <c r="S5" s="175"/>
      <c r="T5" s="169">
        <v>1859.528</v>
      </c>
      <c r="U5" s="171">
        <v>1.6980000000000001E-3</v>
      </c>
      <c r="V5" s="171">
        <v>8.7451714113094894E-3</v>
      </c>
      <c r="W5" s="171">
        <v>2.9002750069844398E-3</v>
      </c>
    </row>
    <row r="6" spans="1:23" s="9" customFormat="1">
      <c r="A6" s="168" t="s">
        <v>1213</v>
      </c>
      <c r="B6" s="168">
        <v>378</v>
      </c>
      <c r="C6" s="168" t="s">
        <v>1790</v>
      </c>
      <c r="D6" s="168" t="s">
        <v>1791</v>
      </c>
      <c r="E6" s="162" t="s">
        <v>1271</v>
      </c>
      <c r="F6" s="168" t="s">
        <v>1792</v>
      </c>
      <c r="G6" s="168" t="s">
        <v>1793</v>
      </c>
      <c r="H6" s="162" t="s">
        <v>76</v>
      </c>
      <c r="I6" s="168" t="s">
        <v>234</v>
      </c>
      <c r="J6" s="162" t="s">
        <v>53</v>
      </c>
      <c r="K6" s="162" t="s">
        <v>53</v>
      </c>
      <c r="L6" s="162" t="s">
        <v>311</v>
      </c>
      <c r="M6" s="168" t="s">
        <v>1780</v>
      </c>
      <c r="N6" s="168" t="s">
        <v>62</v>
      </c>
      <c r="O6" s="162" t="s">
        <v>1217</v>
      </c>
      <c r="P6" s="173">
        <v>24957</v>
      </c>
      <c r="Q6" s="169">
        <v>1</v>
      </c>
      <c r="R6" s="169">
        <v>4959</v>
      </c>
      <c r="S6" s="175"/>
      <c r="T6" s="169">
        <v>1237.6179999999999</v>
      </c>
      <c r="U6" s="171">
        <v>3.9610000000000001E-3</v>
      </c>
      <c r="V6" s="171">
        <v>5.8203900753355702E-3</v>
      </c>
      <c r="W6" s="171">
        <v>1.9302917086982899E-3</v>
      </c>
    </row>
    <row r="7" spans="1:23" s="9" customFormat="1">
      <c r="A7" s="168" t="s">
        <v>1213</v>
      </c>
      <c r="B7" s="168">
        <v>378</v>
      </c>
      <c r="C7" s="168" t="s">
        <v>1794</v>
      </c>
      <c r="D7" s="168" t="s">
        <v>1795</v>
      </c>
      <c r="E7" s="162" t="s">
        <v>1271</v>
      </c>
      <c r="F7" s="168" t="s">
        <v>1796</v>
      </c>
      <c r="G7" s="168" t="s">
        <v>1797</v>
      </c>
      <c r="H7" s="162" t="s">
        <v>76</v>
      </c>
      <c r="I7" s="168" t="s">
        <v>236</v>
      </c>
      <c r="J7" s="162" t="s">
        <v>53</v>
      </c>
      <c r="K7" s="162" t="s">
        <v>53</v>
      </c>
      <c r="L7" s="162" t="s">
        <v>311</v>
      </c>
      <c r="M7" s="168" t="s">
        <v>1783</v>
      </c>
      <c r="N7" s="168" t="s">
        <v>62</v>
      </c>
      <c r="O7" s="162" t="s">
        <v>1217</v>
      </c>
      <c r="P7" s="173">
        <v>20143</v>
      </c>
      <c r="Q7" s="169">
        <v>1</v>
      </c>
      <c r="R7" s="169">
        <v>3548.09</v>
      </c>
      <c r="S7" s="175"/>
      <c r="T7" s="169">
        <v>714.69200000000001</v>
      </c>
      <c r="U7" s="171">
        <v>8.34E-4</v>
      </c>
      <c r="V7" s="171">
        <v>3.3611228352213298E-3</v>
      </c>
      <c r="W7" s="171">
        <v>1.11469290833917E-3</v>
      </c>
    </row>
    <row r="8" spans="1:23" s="9" customFormat="1">
      <c r="A8" s="168" t="s">
        <v>1213</v>
      </c>
      <c r="B8" s="168">
        <v>378</v>
      </c>
      <c r="C8" s="168" t="s">
        <v>1794</v>
      </c>
      <c r="D8" s="168" t="s">
        <v>1795</v>
      </c>
      <c r="E8" s="162" t="s">
        <v>1271</v>
      </c>
      <c r="F8" s="168" t="s">
        <v>1798</v>
      </c>
      <c r="G8" s="168" t="s">
        <v>1799</v>
      </c>
      <c r="H8" s="162" t="s">
        <v>76</v>
      </c>
      <c r="I8" s="168" t="s">
        <v>236</v>
      </c>
      <c r="J8" s="162" t="s">
        <v>53</v>
      </c>
      <c r="K8" s="162" t="s">
        <v>53</v>
      </c>
      <c r="L8" s="162" t="s">
        <v>311</v>
      </c>
      <c r="M8" s="168" t="s">
        <v>1783</v>
      </c>
      <c r="N8" s="168" t="s">
        <v>62</v>
      </c>
      <c r="O8" s="162" t="s">
        <v>1217</v>
      </c>
      <c r="P8" s="173">
        <v>69215</v>
      </c>
      <c r="Q8" s="169">
        <v>1</v>
      </c>
      <c r="R8" s="169">
        <v>3730.71</v>
      </c>
      <c r="S8" s="175"/>
      <c r="T8" s="169">
        <v>2582.2109999999998</v>
      </c>
      <c r="U8" s="171">
        <v>0</v>
      </c>
      <c r="V8" s="171">
        <v>1.21438758504302E-2</v>
      </c>
      <c r="W8" s="171">
        <v>4.02743159172117E-3</v>
      </c>
    </row>
    <row r="9" spans="1:23" s="9" customFormat="1">
      <c r="A9" s="168" t="s">
        <v>1213</v>
      </c>
      <c r="B9" s="168">
        <v>378</v>
      </c>
      <c r="C9" s="168" t="s">
        <v>1794</v>
      </c>
      <c r="D9" s="168" t="s">
        <v>1795</v>
      </c>
      <c r="E9" s="162" t="s">
        <v>1271</v>
      </c>
      <c r="F9" s="168" t="s">
        <v>1800</v>
      </c>
      <c r="G9" s="168" t="s">
        <v>1801</v>
      </c>
      <c r="H9" s="162" t="s">
        <v>76</v>
      </c>
      <c r="I9" s="168" t="s">
        <v>236</v>
      </c>
      <c r="J9" s="162" t="s">
        <v>53</v>
      </c>
      <c r="K9" s="162" t="s">
        <v>53</v>
      </c>
      <c r="L9" s="162" t="s">
        <v>311</v>
      </c>
      <c r="M9" s="168" t="s">
        <v>1783</v>
      </c>
      <c r="N9" s="168" t="s">
        <v>62</v>
      </c>
      <c r="O9" s="162" t="s">
        <v>1217</v>
      </c>
      <c r="P9" s="173">
        <v>102930</v>
      </c>
      <c r="Q9" s="169">
        <v>1</v>
      </c>
      <c r="R9" s="169">
        <v>3854.27</v>
      </c>
      <c r="S9" s="175"/>
      <c r="T9" s="169">
        <v>3967.2</v>
      </c>
      <c r="U9" s="171">
        <v>1.8714999999999999E-2</v>
      </c>
      <c r="V9" s="171">
        <v>1.8657339385941499E-2</v>
      </c>
      <c r="W9" s="171">
        <v>6.1875762718491996E-3</v>
      </c>
    </row>
    <row r="10" spans="1:23" s="9" customFormat="1">
      <c r="A10" s="168" t="s">
        <v>1213</v>
      </c>
      <c r="B10" s="168">
        <v>378</v>
      </c>
      <c r="C10" s="168" t="s">
        <v>1802</v>
      </c>
      <c r="D10" s="168" t="s">
        <v>1803</v>
      </c>
      <c r="E10" s="162" t="s">
        <v>430</v>
      </c>
      <c r="F10" s="168" t="s">
        <v>1804</v>
      </c>
      <c r="G10" s="168" t="s">
        <v>1805</v>
      </c>
      <c r="H10" s="162" t="s">
        <v>76</v>
      </c>
      <c r="I10" s="168" t="s">
        <v>235</v>
      </c>
      <c r="J10" s="162" t="s">
        <v>61</v>
      </c>
      <c r="K10" s="162" t="s">
        <v>1806</v>
      </c>
      <c r="L10" s="162" t="s">
        <v>494</v>
      </c>
      <c r="M10" s="168" t="s">
        <v>759</v>
      </c>
      <c r="N10" s="168" t="s">
        <v>62</v>
      </c>
      <c r="O10" s="162" t="s">
        <v>1220</v>
      </c>
      <c r="P10" s="173">
        <v>4590</v>
      </c>
      <c r="Q10" s="169">
        <v>3.7589999999999999</v>
      </c>
      <c r="R10" s="169">
        <v>7095.5</v>
      </c>
      <c r="S10" s="175"/>
      <c r="T10" s="169">
        <v>1224.2439999999999</v>
      </c>
      <c r="U10" s="171">
        <v>9.6000000000000002E-5</v>
      </c>
      <c r="V10" s="171">
        <v>5.7574956675307404E-3</v>
      </c>
      <c r="W10" s="171">
        <v>1.90943321771439E-3</v>
      </c>
    </row>
    <row r="11" spans="1:23" s="9" customFormat="1">
      <c r="A11" s="168" t="s">
        <v>1213</v>
      </c>
      <c r="B11" s="168">
        <v>378</v>
      </c>
      <c r="C11" s="168" t="s">
        <v>1802</v>
      </c>
      <c r="D11" s="168" t="s">
        <v>1803</v>
      </c>
      <c r="E11" s="162" t="s">
        <v>430</v>
      </c>
      <c r="F11" s="168" t="s">
        <v>1807</v>
      </c>
      <c r="G11" s="168" t="s">
        <v>1808</v>
      </c>
      <c r="H11" s="162" t="s">
        <v>76</v>
      </c>
      <c r="I11" s="168" t="s">
        <v>235</v>
      </c>
      <c r="J11" s="162" t="s">
        <v>61</v>
      </c>
      <c r="K11" s="162" t="s">
        <v>314</v>
      </c>
      <c r="L11" s="162" t="s">
        <v>486</v>
      </c>
      <c r="M11" s="168" t="s">
        <v>759</v>
      </c>
      <c r="N11" s="168" t="s">
        <v>62</v>
      </c>
      <c r="O11" s="162" t="s">
        <v>1220</v>
      </c>
      <c r="P11" s="173">
        <v>73410</v>
      </c>
      <c r="Q11" s="169">
        <v>3.7589999999999999</v>
      </c>
      <c r="R11" s="169">
        <v>10747.066000000001</v>
      </c>
      <c r="S11" s="175"/>
      <c r="T11" s="169">
        <v>29656.333999999999</v>
      </c>
      <c r="U11" s="171">
        <v>0</v>
      </c>
      <c r="V11" s="171">
        <v>0.139470728690404</v>
      </c>
      <c r="W11" s="171">
        <v>4.6254492862606703E-2</v>
      </c>
    </row>
    <row r="12" spans="1:23" s="9" customFormat="1">
      <c r="A12" s="168" t="s">
        <v>1213</v>
      </c>
      <c r="B12" s="168">
        <v>378</v>
      </c>
      <c r="C12" s="168" t="s">
        <v>1809</v>
      </c>
      <c r="D12" s="168" t="s">
        <v>1810</v>
      </c>
      <c r="E12" s="162" t="s">
        <v>430</v>
      </c>
      <c r="F12" s="168" t="s">
        <v>1811</v>
      </c>
      <c r="G12" s="168" t="s">
        <v>1812</v>
      </c>
      <c r="H12" s="162" t="s">
        <v>76</v>
      </c>
      <c r="I12" s="168" t="s">
        <v>235</v>
      </c>
      <c r="J12" s="162" t="s">
        <v>61</v>
      </c>
      <c r="K12" s="162" t="s">
        <v>314</v>
      </c>
      <c r="L12" s="162" t="s">
        <v>476</v>
      </c>
      <c r="M12" s="168" t="s">
        <v>759</v>
      </c>
      <c r="N12" s="168" t="s">
        <v>62</v>
      </c>
      <c r="O12" s="162" t="s">
        <v>1220</v>
      </c>
      <c r="P12" s="173">
        <v>44787</v>
      </c>
      <c r="Q12" s="169">
        <v>3.7589999999999999</v>
      </c>
      <c r="R12" s="169">
        <v>4111</v>
      </c>
      <c r="S12" s="175"/>
      <c r="T12" s="169">
        <v>6921.0469999999996</v>
      </c>
      <c r="U12" s="171">
        <v>5.0000000000000002E-5</v>
      </c>
      <c r="V12" s="171">
        <v>3.25489796990312E-2</v>
      </c>
      <c r="W12" s="171">
        <v>1.0794641738166799E-2</v>
      </c>
    </row>
    <row r="13" spans="1:23" s="9" customFormat="1">
      <c r="A13" s="168" t="s">
        <v>1213</v>
      </c>
      <c r="B13" s="168">
        <v>378</v>
      </c>
      <c r="C13" s="168" t="s">
        <v>1809</v>
      </c>
      <c r="D13" s="168" t="s">
        <v>1810</v>
      </c>
      <c r="E13" s="162" t="s">
        <v>430</v>
      </c>
      <c r="F13" s="168" t="s">
        <v>1813</v>
      </c>
      <c r="G13" s="168" t="s">
        <v>1814</v>
      </c>
      <c r="H13" s="162" t="s">
        <v>76</v>
      </c>
      <c r="I13" s="168" t="s">
        <v>235</v>
      </c>
      <c r="J13" s="162" t="s">
        <v>61</v>
      </c>
      <c r="K13" s="162" t="s">
        <v>314</v>
      </c>
      <c r="L13" s="162" t="s">
        <v>476</v>
      </c>
      <c r="M13" s="168" t="s">
        <v>759</v>
      </c>
      <c r="N13" s="168" t="s">
        <v>62</v>
      </c>
      <c r="O13" s="162" t="s">
        <v>1220</v>
      </c>
      <c r="P13" s="173">
        <v>4470</v>
      </c>
      <c r="Q13" s="169">
        <v>3.7589999999999999</v>
      </c>
      <c r="R13" s="169">
        <v>12187</v>
      </c>
      <c r="S13" s="175"/>
      <c r="T13" s="169">
        <v>2047.749</v>
      </c>
      <c r="U13" s="171">
        <v>3.1999999999999999E-5</v>
      </c>
      <c r="V13" s="171">
        <v>9.6303542798960601E-3</v>
      </c>
      <c r="W13" s="171">
        <v>3.1938397216854401E-3</v>
      </c>
    </row>
    <row r="14" spans="1:23" s="9" customFormat="1">
      <c r="A14" s="168" t="s">
        <v>1213</v>
      </c>
      <c r="B14" s="168">
        <v>378</v>
      </c>
      <c r="C14" s="168" t="s">
        <v>1815</v>
      </c>
      <c r="D14" s="168" t="s">
        <v>1816</v>
      </c>
      <c r="E14" s="162" t="s">
        <v>430</v>
      </c>
      <c r="F14" s="168" t="s">
        <v>1817</v>
      </c>
      <c r="G14" s="168" t="s">
        <v>1818</v>
      </c>
      <c r="H14" s="162" t="s">
        <v>76</v>
      </c>
      <c r="I14" s="168" t="s">
        <v>235</v>
      </c>
      <c r="J14" s="162" t="s">
        <v>61</v>
      </c>
      <c r="K14" s="162" t="s">
        <v>314</v>
      </c>
      <c r="L14" s="162" t="s">
        <v>479</v>
      </c>
      <c r="M14" s="168" t="s">
        <v>759</v>
      </c>
      <c r="N14" s="168" t="s">
        <v>62</v>
      </c>
      <c r="O14" s="162" t="s">
        <v>1220</v>
      </c>
      <c r="P14" s="173">
        <v>17124</v>
      </c>
      <c r="Q14" s="169">
        <v>3.7589999999999999</v>
      </c>
      <c r="R14" s="169">
        <v>47911</v>
      </c>
      <c r="S14" s="176">
        <v>9.7799999999999994</v>
      </c>
      <c r="T14" s="169">
        <v>30876.65</v>
      </c>
      <c r="U14" s="171">
        <v>3.0000000000000001E-5</v>
      </c>
      <c r="V14" s="171">
        <v>0.14520975045635401</v>
      </c>
      <c r="W14" s="171">
        <v>4.8157799339915701E-2</v>
      </c>
    </row>
    <row r="15" spans="1:23" s="9" customFormat="1">
      <c r="A15" s="168" t="s">
        <v>1213</v>
      </c>
      <c r="B15" s="168">
        <v>378</v>
      </c>
      <c r="C15" s="168" t="s">
        <v>1815</v>
      </c>
      <c r="D15" s="168" t="s">
        <v>1816</v>
      </c>
      <c r="E15" s="162" t="s">
        <v>430</v>
      </c>
      <c r="F15" s="168" t="s">
        <v>1819</v>
      </c>
      <c r="G15" s="168" t="s">
        <v>1820</v>
      </c>
      <c r="H15" s="162" t="s">
        <v>76</v>
      </c>
      <c r="I15" s="168" t="s">
        <v>235</v>
      </c>
      <c r="J15" s="162" t="s">
        <v>61</v>
      </c>
      <c r="K15" s="162" t="s">
        <v>314</v>
      </c>
      <c r="L15" s="162" t="s">
        <v>476</v>
      </c>
      <c r="M15" s="168" t="s">
        <v>759</v>
      </c>
      <c r="N15" s="168" t="s">
        <v>62</v>
      </c>
      <c r="O15" s="162" t="s">
        <v>1220</v>
      </c>
      <c r="P15" s="173">
        <v>27460</v>
      </c>
      <c r="Q15" s="169">
        <v>3.7589999999999999</v>
      </c>
      <c r="R15" s="169">
        <v>4541</v>
      </c>
      <c r="S15" s="175"/>
      <c r="T15" s="169">
        <v>4687.317</v>
      </c>
      <c r="U15" s="171">
        <v>1.017E-2</v>
      </c>
      <c r="V15" s="171">
        <v>2.2043977786068598E-2</v>
      </c>
      <c r="W15" s="171">
        <v>7.3107312390440302E-3</v>
      </c>
    </row>
    <row r="16" spans="1:23" s="9" customFormat="1">
      <c r="A16" s="168" t="s">
        <v>1213</v>
      </c>
      <c r="B16" s="168">
        <v>378</v>
      </c>
      <c r="C16" s="168" t="s">
        <v>1821</v>
      </c>
      <c r="D16" s="168" t="s">
        <v>1822</v>
      </c>
      <c r="E16" s="162" t="s">
        <v>430</v>
      </c>
      <c r="F16" s="168" t="s">
        <v>1823</v>
      </c>
      <c r="G16" s="168" t="s">
        <v>1824</v>
      </c>
      <c r="H16" s="162" t="s">
        <v>76</v>
      </c>
      <c r="I16" s="168" t="s">
        <v>235</v>
      </c>
      <c r="J16" s="162" t="s">
        <v>61</v>
      </c>
      <c r="K16" s="162" t="s">
        <v>314</v>
      </c>
      <c r="L16" s="162" t="s">
        <v>488</v>
      </c>
      <c r="M16" s="168" t="s">
        <v>759</v>
      </c>
      <c r="N16" s="168" t="s">
        <v>62</v>
      </c>
      <c r="O16" s="162" t="s">
        <v>1222</v>
      </c>
      <c r="P16" s="173">
        <v>17113</v>
      </c>
      <c r="Q16" s="169">
        <v>4.0199999999999996</v>
      </c>
      <c r="R16" s="169">
        <v>12108</v>
      </c>
      <c r="S16" s="175"/>
      <c r="T16" s="169">
        <v>8330.0229999999992</v>
      </c>
      <c r="U16" s="171">
        <v>2.5539999999999998E-3</v>
      </c>
      <c r="V16" s="171">
        <v>3.9175254459058798E-2</v>
      </c>
      <c r="W16" s="171">
        <v>1.2992199472834601E-2</v>
      </c>
    </row>
    <row r="17" spans="1:23" s="9" customFormat="1">
      <c r="A17" s="168" t="s">
        <v>1213</v>
      </c>
      <c r="B17" s="168">
        <v>378</v>
      </c>
      <c r="C17" s="168" t="s">
        <v>1825</v>
      </c>
      <c r="D17" s="168" t="s">
        <v>1826</v>
      </c>
      <c r="E17" s="162" t="s">
        <v>430</v>
      </c>
      <c r="F17" s="168" t="s">
        <v>1827</v>
      </c>
      <c r="G17" s="168" t="s">
        <v>1828</v>
      </c>
      <c r="H17" s="162" t="s">
        <v>76</v>
      </c>
      <c r="I17" s="168" t="s">
        <v>237</v>
      </c>
      <c r="J17" s="162" t="s">
        <v>61</v>
      </c>
      <c r="K17" s="162" t="s">
        <v>317</v>
      </c>
      <c r="L17" s="162" t="s">
        <v>494</v>
      </c>
      <c r="M17" s="168" t="s">
        <v>760</v>
      </c>
      <c r="N17" s="168" t="s">
        <v>62</v>
      </c>
      <c r="O17" s="162" t="s">
        <v>1220</v>
      </c>
      <c r="P17" s="173">
        <v>243974</v>
      </c>
      <c r="Q17" s="169">
        <v>3.7589999999999999</v>
      </c>
      <c r="R17" s="169">
        <v>573.4</v>
      </c>
      <c r="S17" s="175"/>
      <c r="T17" s="169">
        <v>5258.6409999999996</v>
      </c>
      <c r="U17" s="171">
        <v>7.2000000000000005E-4</v>
      </c>
      <c r="V17" s="171">
        <v>2.4730856934779701E-2</v>
      </c>
      <c r="W17" s="171">
        <v>8.2018159388495392E-3</v>
      </c>
    </row>
    <row r="18" spans="1:23" s="9" customFormat="1">
      <c r="A18" s="168" t="s">
        <v>1213</v>
      </c>
      <c r="B18" s="168">
        <v>378</v>
      </c>
      <c r="C18" s="168" t="s">
        <v>1825</v>
      </c>
      <c r="D18" s="168" t="s">
        <v>1826</v>
      </c>
      <c r="E18" s="162" t="s">
        <v>430</v>
      </c>
      <c r="F18" s="168" t="s">
        <v>1829</v>
      </c>
      <c r="G18" s="168" t="s">
        <v>1830</v>
      </c>
      <c r="H18" s="162" t="s">
        <v>76</v>
      </c>
      <c r="I18" s="168" t="s">
        <v>237</v>
      </c>
      <c r="J18" s="162" t="s">
        <v>61</v>
      </c>
      <c r="K18" s="162" t="s">
        <v>314</v>
      </c>
      <c r="L18" s="162" t="s">
        <v>494</v>
      </c>
      <c r="M18" s="168" t="s">
        <v>760</v>
      </c>
      <c r="N18" s="168" t="s">
        <v>62</v>
      </c>
      <c r="O18" s="162" t="s">
        <v>1220</v>
      </c>
      <c r="P18" s="173">
        <v>209187</v>
      </c>
      <c r="Q18" s="169">
        <v>3.7589999999999999</v>
      </c>
      <c r="R18" s="169">
        <v>576.5</v>
      </c>
      <c r="S18" s="175"/>
      <c r="T18" s="169">
        <v>4533.2150000000001</v>
      </c>
      <c r="U18" s="171">
        <v>0</v>
      </c>
      <c r="V18" s="171">
        <v>2.13192505310437E-2</v>
      </c>
      <c r="W18" s="171">
        <v>7.0703805076780197E-3</v>
      </c>
    </row>
    <row r="19" spans="1:23" s="9" customFormat="1">
      <c r="A19" s="168" t="s">
        <v>1213</v>
      </c>
      <c r="B19" s="168">
        <v>378</v>
      </c>
      <c r="C19" s="168" t="s">
        <v>1825</v>
      </c>
      <c r="D19" s="168" t="s">
        <v>1826</v>
      </c>
      <c r="E19" s="162" t="s">
        <v>430</v>
      </c>
      <c r="F19" s="168" t="s">
        <v>1831</v>
      </c>
      <c r="G19" s="168" t="s">
        <v>1832</v>
      </c>
      <c r="H19" s="162" t="s">
        <v>76</v>
      </c>
      <c r="I19" s="168" t="s">
        <v>235</v>
      </c>
      <c r="J19" s="162" t="s">
        <v>61</v>
      </c>
      <c r="K19" s="162" t="s">
        <v>158</v>
      </c>
      <c r="L19" s="162" t="s">
        <v>102</v>
      </c>
      <c r="M19" s="168" t="s">
        <v>759</v>
      </c>
      <c r="N19" s="168" t="s">
        <v>62</v>
      </c>
      <c r="O19" s="162" t="s">
        <v>1222</v>
      </c>
      <c r="P19" s="173">
        <v>3380</v>
      </c>
      <c r="Q19" s="169">
        <v>4.0199999999999996</v>
      </c>
      <c r="R19" s="169">
        <v>9219</v>
      </c>
      <c r="S19" s="175"/>
      <c r="T19" s="169">
        <v>1252.703</v>
      </c>
      <c r="U19" s="171">
        <v>4.84E-4</v>
      </c>
      <c r="V19" s="171">
        <v>5.8913358123769202E-3</v>
      </c>
      <c r="W19" s="171">
        <v>1.95382036677891E-3</v>
      </c>
    </row>
    <row r="20" spans="1:23" s="9" customFormat="1">
      <c r="A20" s="9" t="s">
        <v>1213</v>
      </c>
      <c r="B20" s="9">
        <v>378</v>
      </c>
      <c r="C20" s="9" t="s">
        <v>1825</v>
      </c>
      <c r="D20" s="9" t="s">
        <v>1826</v>
      </c>
      <c r="E20" s="162" t="s">
        <v>430</v>
      </c>
      <c r="F20" s="9" t="s">
        <v>1833</v>
      </c>
      <c r="G20" s="9" t="s">
        <v>1834</v>
      </c>
      <c r="H20" s="162" t="s">
        <v>76</v>
      </c>
      <c r="I20" s="168" t="s">
        <v>235</v>
      </c>
      <c r="J20" s="162" t="s">
        <v>61</v>
      </c>
      <c r="K20" s="162" t="s">
        <v>188</v>
      </c>
      <c r="L20" s="162" t="s">
        <v>476</v>
      </c>
      <c r="M20" s="168" t="s">
        <v>759</v>
      </c>
      <c r="N20" s="168" t="s">
        <v>62</v>
      </c>
      <c r="O20" s="9" t="s">
        <v>1220</v>
      </c>
      <c r="P20" s="173">
        <v>7435</v>
      </c>
      <c r="Q20" s="159">
        <v>3.7589999999999999</v>
      </c>
      <c r="R20" s="159">
        <v>2599</v>
      </c>
      <c r="S20" s="177"/>
      <c r="T20" s="159">
        <v>726.37300000000005</v>
      </c>
      <c r="U20" s="161">
        <v>4.3000000000000002E-5</v>
      </c>
      <c r="V20" s="161">
        <v>3.4160575788775502E-3</v>
      </c>
      <c r="W20" s="161">
        <v>1.1329116323123901E-3</v>
      </c>
    </row>
    <row r="21" spans="1:23" s="9" customFormat="1">
      <c r="A21" s="9" t="s">
        <v>1213</v>
      </c>
      <c r="B21" s="9">
        <v>378</v>
      </c>
      <c r="C21" s="9" t="s">
        <v>1825</v>
      </c>
      <c r="D21" s="9" t="s">
        <v>1826</v>
      </c>
      <c r="E21" s="5" t="s">
        <v>430</v>
      </c>
      <c r="F21" s="9" t="s">
        <v>1835</v>
      </c>
      <c r="G21" s="9" t="s">
        <v>1836</v>
      </c>
      <c r="H21" s="5" t="s">
        <v>76</v>
      </c>
      <c r="I21" s="9" t="s">
        <v>235</v>
      </c>
      <c r="J21" s="9" t="s">
        <v>61</v>
      </c>
      <c r="K21" s="9" t="s">
        <v>1806</v>
      </c>
      <c r="L21" s="5" t="s">
        <v>476</v>
      </c>
      <c r="M21" s="9" t="s">
        <v>759</v>
      </c>
      <c r="N21" s="9" t="s">
        <v>62</v>
      </c>
      <c r="O21" s="9" t="s">
        <v>1220</v>
      </c>
      <c r="P21" s="165">
        <v>5446</v>
      </c>
      <c r="Q21" s="159">
        <v>3.7589999999999999</v>
      </c>
      <c r="R21" s="159">
        <v>4259</v>
      </c>
      <c r="S21" s="177"/>
      <c r="T21" s="159">
        <v>871.88199999999995</v>
      </c>
      <c r="U21" s="161">
        <v>7.9999999999999996E-6</v>
      </c>
      <c r="V21" s="161">
        <v>4.1003715069181804E-3</v>
      </c>
      <c r="W21" s="161">
        <v>1.35985956610143E-3</v>
      </c>
    </row>
    <row r="22" spans="1:23" s="9" customFormat="1">
      <c r="A22" s="9" t="s">
        <v>1213</v>
      </c>
      <c r="B22" s="9">
        <v>378</v>
      </c>
      <c r="C22" s="9" t="s">
        <v>1825</v>
      </c>
      <c r="D22" s="9" t="s">
        <v>1826</v>
      </c>
      <c r="E22" s="5" t="s">
        <v>430</v>
      </c>
      <c r="F22" s="9" t="s">
        <v>1837</v>
      </c>
      <c r="G22" s="9" t="s">
        <v>1838</v>
      </c>
      <c r="H22" s="9" t="s">
        <v>76</v>
      </c>
      <c r="I22" s="9" t="s">
        <v>235</v>
      </c>
      <c r="J22" s="9" t="s">
        <v>61</v>
      </c>
      <c r="K22" s="9" t="s">
        <v>157</v>
      </c>
      <c r="L22" s="5" t="s">
        <v>476</v>
      </c>
      <c r="M22" s="9" t="s">
        <v>759</v>
      </c>
      <c r="N22" s="9" t="s">
        <v>62</v>
      </c>
      <c r="O22" s="9" t="s">
        <v>1220</v>
      </c>
      <c r="P22" s="165">
        <v>11480</v>
      </c>
      <c r="Q22" s="159">
        <v>3.7589999999999999</v>
      </c>
      <c r="R22" s="159">
        <v>5578</v>
      </c>
      <c r="S22" s="177"/>
      <c r="T22" s="159">
        <v>2407.0920000000001</v>
      </c>
      <c r="U22" s="161">
        <v>1.22E-4</v>
      </c>
      <c r="V22" s="161">
        <v>1.1320310208222901E-2</v>
      </c>
      <c r="W22" s="161">
        <v>3.75430179970634E-3</v>
      </c>
    </row>
    <row r="23" spans="1:23" s="9" customFormat="1">
      <c r="A23" s="9" t="s">
        <v>1213</v>
      </c>
      <c r="B23" s="9">
        <v>378</v>
      </c>
      <c r="C23" s="9" t="s">
        <v>1825</v>
      </c>
      <c r="D23" s="9" t="s">
        <v>1826</v>
      </c>
      <c r="E23" s="5" t="s">
        <v>430</v>
      </c>
      <c r="F23" s="9" t="s">
        <v>1839</v>
      </c>
      <c r="G23" s="9" t="s">
        <v>1840</v>
      </c>
      <c r="H23" s="9" t="s">
        <v>76</v>
      </c>
      <c r="I23" s="9" t="s">
        <v>235</v>
      </c>
      <c r="J23" s="9" t="s">
        <v>61</v>
      </c>
      <c r="K23" s="9" t="s">
        <v>313</v>
      </c>
      <c r="L23" s="9" t="s">
        <v>488</v>
      </c>
      <c r="M23" s="9" t="s">
        <v>759</v>
      </c>
      <c r="N23" s="9" t="s">
        <v>62</v>
      </c>
      <c r="O23" s="9" t="s">
        <v>1222</v>
      </c>
      <c r="P23" s="165">
        <v>23400</v>
      </c>
      <c r="Q23" s="159">
        <v>4.0199999999999996</v>
      </c>
      <c r="R23" s="159">
        <v>5084</v>
      </c>
      <c r="S23" s="177"/>
      <c r="T23" s="159">
        <v>4782.6549999999997</v>
      </c>
      <c r="U23" s="161">
        <v>3.8999999999999999E-4</v>
      </c>
      <c r="V23" s="161">
        <v>2.2492341187607401E-2</v>
      </c>
      <c r="W23" s="161">
        <v>7.4594278290099599E-3</v>
      </c>
    </row>
    <row r="24" spans="1:23" s="9" customFormat="1">
      <c r="A24" s="9" t="s">
        <v>1213</v>
      </c>
      <c r="B24" s="9">
        <v>378</v>
      </c>
      <c r="C24" s="9" t="s">
        <v>1825</v>
      </c>
      <c r="D24" s="9" t="s">
        <v>1826</v>
      </c>
      <c r="E24" s="5" t="s">
        <v>430</v>
      </c>
      <c r="F24" s="9" t="s">
        <v>1841</v>
      </c>
      <c r="G24" s="9" t="s">
        <v>1842</v>
      </c>
      <c r="H24" s="9" t="s">
        <v>76</v>
      </c>
      <c r="I24" s="9" t="s">
        <v>235</v>
      </c>
      <c r="J24" s="9" t="s">
        <v>61</v>
      </c>
      <c r="K24" s="9" t="s">
        <v>314</v>
      </c>
      <c r="L24" s="9" t="s">
        <v>476</v>
      </c>
      <c r="M24" s="9" t="s">
        <v>759</v>
      </c>
      <c r="N24" s="9" t="s">
        <v>62</v>
      </c>
      <c r="O24" s="9" t="s">
        <v>1220</v>
      </c>
      <c r="P24" s="165">
        <v>11343</v>
      </c>
      <c r="Q24" s="159">
        <v>3.7589999999999999</v>
      </c>
      <c r="R24" s="159">
        <v>5604</v>
      </c>
      <c r="S24" s="177"/>
      <c r="T24" s="159">
        <v>2389.4520000000002</v>
      </c>
      <c r="U24" s="161">
        <v>8.8999999999999995E-5</v>
      </c>
      <c r="V24" s="161">
        <v>1.12373520942349E-2</v>
      </c>
      <c r="W24" s="161">
        <v>3.72678932072681E-3</v>
      </c>
    </row>
    <row r="25" spans="1:23" s="9" customFormat="1">
      <c r="A25" s="9" t="s">
        <v>1213</v>
      </c>
      <c r="B25" s="9">
        <v>378</v>
      </c>
      <c r="C25" s="9" t="s">
        <v>1825</v>
      </c>
      <c r="D25" s="9" t="s">
        <v>1826</v>
      </c>
      <c r="E25" s="5" t="s">
        <v>430</v>
      </c>
      <c r="F25" s="9" t="s">
        <v>1843</v>
      </c>
      <c r="G25" s="9" t="s">
        <v>1844</v>
      </c>
      <c r="H25" s="9" t="s">
        <v>76</v>
      </c>
      <c r="I25" s="9" t="s">
        <v>235</v>
      </c>
      <c r="J25" s="9" t="s">
        <v>61</v>
      </c>
      <c r="K25" s="9" t="s">
        <v>314</v>
      </c>
      <c r="L25" s="9" t="s">
        <v>476</v>
      </c>
      <c r="M25" s="9" t="s">
        <v>759</v>
      </c>
      <c r="N25" s="9" t="s">
        <v>62</v>
      </c>
      <c r="O25" s="9" t="s">
        <v>1220</v>
      </c>
      <c r="P25" s="165">
        <v>11330</v>
      </c>
      <c r="Q25" s="159">
        <v>3.7589999999999999</v>
      </c>
      <c r="R25" s="159">
        <v>11693</v>
      </c>
      <c r="S25" s="177"/>
      <c r="T25" s="159">
        <v>4979.9870000000001</v>
      </c>
      <c r="U25" s="161">
        <v>2.4629999999999999E-3</v>
      </c>
      <c r="V25" s="161">
        <v>2.34203720269529E-2</v>
      </c>
      <c r="W25" s="161">
        <v>7.7672027738879797E-3</v>
      </c>
    </row>
    <row r="26" spans="1:23" s="9" customFormat="1">
      <c r="A26" s="9" t="s">
        <v>1213</v>
      </c>
      <c r="B26" s="9">
        <v>378</v>
      </c>
      <c r="C26" s="9" t="s">
        <v>1825</v>
      </c>
      <c r="D26" s="9" t="s">
        <v>1826</v>
      </c>
      <c r="E26" s="5" t="s">
        <v>430</v>
      </c>
      <c r="F26" s="9" t="s">
        <v>1845</v>
      </c>
      <c r="G26" s="9" t="s">
        <v>1846</v>
      </c>
      <c r="H26" s="9" t="s">
        <v>76</v>
      </c>
      <c r="I26" s="9" t="s">
        <v>237</v>
      </c>
      <c r="J26" s="9" t="s">
        <v>61</v>
      </c>
      <c r="K26" s="9" t="s">
        <v>317</v>
      </c>
      <c r="L26" s="9" t="s">
        <v>494</v>
      </c>
      <c r="M26" s="9" t="s">
        <v>760</v>
      </c>
      <c r="N26" s="9" t="s">
        <v>62</v>
      </c>
      <c r="O26" s="9" t="s">
        <v>1220</v>
      </c>
      <c r="P26" s="165">
        <v>207500</v>
      </c>
      <c r="Q26" s="159">
        <v>3.7589999999999999</v>
      </c>
      <c r="R26" s="159">
        <v>641.85</v>
      </c>
      <c r="S26" s="177"/>
      <c r="T26" s="159">
        <v>5006.3819999999996</v>
      </c>
      <c r="U26" s="161">
        <v>2.0900000000000001E-4</v>
      </c>
      <c r="V26" s="161">
        <v>2.3544505663319899E-2</v>
      </c>
      <c r="W26" s="161">
        <v>7.8083708272226101E-3</v>
      </c>
    </row>
    <row r="27" spans="1:23" s="9" customFormat="1">
      <c r="A27" s="9" t="s">
        <v>1213</v>
      </c>
      <c r="B27" s="9">
        <v>378</v>
      </c>
      <c r="C27" s="9" t="s">
        <v>1825</v>
      </c>
      <c r="D27" s="9" t="s">
        <v>1826</v>
      </c>
      <c r="E27" s="5" t="s">
        <v>430</v>
      </c>
      <c r="F27" s="9" t="s">
        <v>1847</v>
      </c>
      <c r="G27" s="9" t="s">
        <v>1848</v>
      </c>
      <c r="H27" s="9" t="s">
        <v>76</v>
      </c>
      <c r="I27" s="9" t="s">
        <v>235</v>
      </c>
      <c r="J27" s="9" t="s">
        <v>61</v>
      </c>
      <c r="K27" s="9" t="s">
        <v>313</v>
      </c>
      <c r="L27" s="9" t="s">
        <v>488</v>
      </c>
      <c r="M27" s="9" t="s">
        <v>759</v>
      </c>
      <c r="N27" s="9" t="s">
        <v>62</v>
      </c>
      <c r="O27" s="9" t="s">
        <v>1222</v>
      </c>
      <c r="P27" s="165">
        <v>8271</v>
      </c>
      <c r="Q27" s="159">
        <v>4.0199999999999996</v>
      </c>
      <c r="R27" s="159">
        <v>8502</v>
      </c>
      <c r="S27" s="177"/>
      <c r="T27" s="159">
        <v>2827.0059999999999</v>
      </c>
      <c r="U27" s="161">
        <v>3.3080000000000002E-3</v>
      </c>
      <c r="V27" s="161">
        <v>1.32951237751996E-2</v>
      </c>
      <c r="W27" s="161">
        <v>4.4092349236413697E-3</v>
      </c>
    </row>
    <row r="28" spans="1:23" s="9" customFormat="1">
      <c r="A28" s="9" t="s">
        <v>1213</v>
      </c>
      <c r="B28" s="9">
        <v>378</v>
      </c>
      <c r="C28" s="9" t="s">
        <v>1815</v>
      </c>
      <c r="D28" s="9" t="s">
        <v>1816</v>
      </c>
      <c r="E28" s="5" t="s">
        <v>430</v>
      </c>
      <c r="F28" s="9" t="s">
        <v>1849</v>
      </c>
      <c r="G28" s="9" t="s">
        <v>1850</v>
      </c>
      <c r="H28" s="9" t="s">
        <v>76</v>
      </c>
      <c r="I28" s="9" t="s">
        <v>237</v>
      </c>
      <c r="J28" s="9" t="s">
        <v>61</v>
      </c>
      <c r="K28" s="9" t="s">
        <v>314</v>
      </c>
      <c r="L28" s="9" t="s">
        <v>494</v>
      </c>
      <c r="M28" s="9" t="s">
        <v>760</v>
      </c>
      <c r="N28" s="9" t="s">
        <v>62</v>
      </c>
      <c r="O28" s="9" t="s">
        <v>1220</v>
      </c>
      <c r="P28" s="165">
        <v>31863</v>
      </c>
      <c r="Q28" s="159">
        <v>3.7589999999999999</v>
      </c>
      <c r="R28" s="159">
        <v>2742.25</v>
      </c>
      <c r="S28" s="177"/>
      <c r="T28" s="159">
        <v>3284.4760000000001</v>
      </c>
      <c r="U28" s="161">
        <v>2.1242E-2</v>
      </c>
      <c r="V28" s="161">
        <v>1.54465551241686E-2</v>
      </c>
      <c r="W28" s="161">
        <v>5.1227421011665903E-3</v>
      </c>
    </row>
    <row r="29" spans="1:23" s="9" customFormat="1">
      <c r="A29" s="9" t="s">
        <v>1213</v>
      </c>
      <c r="B29" s="9">
        <v>378</v>
      </c>
      <c r="C29" s="9" t="s">
        <v>1851</v>
      </c>
      <c r="D29" s="9" t="s">
        <v>1852</v>
      </c>
      <c r="E29" s="5" t="s">
        <v>430</v>
      </c>
      <c r="F29" s="9" t="s">
        <v>1853</v>
      </c>
      <c r="G29" s="9" t="s">
        <v>1854</v>
      </c>
      <c r="H29" s="9" t="s">
        <v>76</v>
      </c>
      <c r="I29" s="9" t="s">
        <v>235</v>
      </c>
      <c r="J29" s="9" t="s">
        <v>61</v>
      </c>
      <c r="K29" s="9" t="s">
        <v>188</v>
      </c>
      <c r="L29" s="9" t="s">
        <v>476</v>
      </c>
      <c r="M29" s="9" t="s">
        <v>759</v>
      </c>
      <c r="N29" s="9" t="s">
        <v>62</v>
      </c>
      <c r="O29" s="9" t="s">
        <v>1220</v>
      </c>
      <c r="P29" s="165">
        <v>7109</v>
      </c>
      <c r="Q29" s="159">
        <v>3.7589999999999999</v>
      </c>
      <c r="R29" s="159">
        <v>2702</v>
      </c>
      <c r="S29" s="177"/>
      <c r="T29" s="159">
        <v>722.048</v>
      </c>
      <c r="U29" s="161">
        <v>2.9E-5</v>
      </c>
      <c r="V29" s="161">
        <v>3.3957193454161199E-3</v>
      </c>
      <c r="W29" s="161">
        <v>1.12616659926271E-3</v>
      </c>
    </row>
    <row r="30" spans="1:23" s="9" customFormat="1">
      <c r="A30" s="9" t="s">
        <v>1213</v>
      </c>
      <c r="B30" s="9">
        <v>378</v>
      </c>
      <c r="C30" s="9" t="s">
        <v>1855</v>
      </c>
      <c r="D30" s="9" t="s">
        <v>1803</v>
      </c>
      <c r="E30" s="5" t="s">
        <v>430</v>
      </c>
      <c r="F30" s="9" t="s">
        <v>1856</v>
      </c>
      <c r="G30" s="9" t="s">
        <v>1857</v>
      </c>
      <c r="H30" s="9" t="s">
        <v>76</v>
      </c>
      <c r="I30" s="9" t="s">
        <v>235</v>
      </c>
      <c r="J30" s="9" t="s">
        <v>61</v>
      </c>
      <c r="K30" s="9" t="s">
        <v>203</v>
      </c>
      <c r="L30" s="9" t="s">
        <v>486</v>
      </c>
      <c r="M30" s="9" t="s">
        <v>759</v>
      </c>
      <c r="N30" s="9" t="s">
        <v>62</v>
      </c>
      <c r="O30" s="9" t="s">
        <v>1222</v>
      </c>
      <c r="P30" s="165">
        <v>24028</v>
      </c>
      <c r="Q30" s="159">
        <v>4.0199999999999996</v>
      </c>
      <c r="R30" s="159">
        <v>7566</v>
      </c>
      <c r="S30" s="177"/>
      <c r="T30" s="159">
        <v>7308.5569999999998</v>
      </c>
      <c r="U30" s="161">
        <v>5.6999999999999998E-4</v>
      </c>
      <c r="V30" s="161">
        <v>3.4371400133369701E-2</v>
      </c>
      <c r="W30" s="161">
        <v>1.13990347442426E-2</v>
      </c>
    </row>
    <row r="31" spans="1:23" s="9" customFormat="1">
      <c r="A31" s="9" t="s">
        <v>1213</v>
      </c>
      <c r="B31" s="9">
        <v>378</v>
      </c>
      <c r="C31" s="9" t="s">
        <v>1809</v>
      </c>
      <c r="D31" s="9" t="s">
        <v>1810</v>
      </c>
      <c r="E31" s="5" t="s">
        <v>430</v>
      </c>
      <c r="F31" s="9" t="s">
        <v>1858</v>
      </c>
      <c r="G31" s="9" t="s">
        <v>1859</v>
      </c>
      <c r="H31" s="9" t="s">
        <v>76</v>
      </c>
      <c r="I31" s="9" t="s">
        <v>235</v>
      </c>
      <c r="J31" s="9" t="s">
        <v>61</v>
      </c>
      <c r="K31" s="9" t="s">
        <v>314</v>
      </c>
      <c r="L31" s="9" t="s">
        <v>476</v>
      </c>
      <c r="M31" s="9" t="s">
        <v>759</v>
      </c>
      <c r="N31" s="9" t="s">
        <v>62</v>
      </c>
      <c r="O31" s="9" t="s">
        <v>1220</v>
      </c>
      <c r="P31" s="165">
        <v>6267</v>
      </c>
      <c r="Q31" s="159">
        <v>3.7589999999999999</v>
      </c>
      <c r="R31" s="159">
        <v>8566</v>
      </c>
      <c r="S31" s="177"/>
      <c r="T31" s="159">
        <v>2017.9490000000001</v>
      </c>
      <c r="U31" s="161">
        <v>3.6000000000000001E-5</v>
      </c>
      <c r="V31" s="161">
        <v>9.4902072037901901E-3</v>
      </c>
      <c r="W31" s="161">
        <v>3.1473609229272898E-3</v>
      </c>
    </row>
    <row r="32" spans="1:23" s="9" customFormat="1">
      <c r="A32" s="9" t="s">
        <v>1213</v>
      </c>
      <c r="B32" s="9">
        <v>378</v>
      </c>
      <c r="C32" s="9" t="s">
        <v>1809</v>
      </c>
      <c r="D32" s="9" t="s">
        <v>1810</v>
      </c>
      <c r="E32" s="5" t="s">
        <v>430</v>
      </c>
      <c r="F32" s="9" t="s">
        <v>1860</v>
      </c>
      <c r="G32" s="9" t="s">
        <v>1861</v>
      </c>
      <c r="H32" s="9" t="s">
        <v>76</v>
      </c>
      <c r="I32" s="9" t="s">
        <v>235</v>
      </c>
      <c r="J32" s="9" t="s">
        <v>61</v>
      </c>
      <c r="K32" s="9" t="s">
        <v>314</v>
      </c>
      <c r="L32" s="9" t="s">
        <v>476</v>
      </c>
      <c r="M32" s="9" t="s">
        <v>759</v>
      </c>
      <c r="N32" s="9" t="s">
        <v>62</v>
      </c>
      <c r="O32" s="9" t="s">
        <v>1220</v>
      </c>
      <c r="P32" s="165">
        <v>7025</v>
      </c>
      <c r="Q32" s="159">
        <v>3.7589999999999999</v>
      </c>
      <c r="R32" s="159">
        <v>54422</v>
      </c>
      <c r="S32" s="178">
        <v>9.2680000000000007</v>
      </c>
      <c r="T32" s="159">
        <v>14406.041999999999</v>
      </c>
      <c r="U32" s="161">
        <v>6.9999999999999999E-6</v>
      </c>
      <c r="V32" s="161">
        <v>6.7750151876728795E-2</v>
      </c>
      <c r="W32" s="161">
        <v>2.2468864584331099E-2</v>
      </c>
    </row>
    <row r="33" spans="1:23" s="9" customFormat="1">
      <c r="A33" s="9" t="s">
        <v>1213</v>
      </c>
      <c r="B33" s="9">
        <v>378</v>
      </c>
      <c r="C33" s="9" t="s">
        <v>1809</v>
      </c>
      <c r="D33" s="9" t="s">
        <v>1810</v>
      </c>
      <c r="E33" s="5" t="s">
        <v>430</v>
      </c>
      <c r="F33" s="9" t="s">
        <v>1862</v>
      </c>
      <c r="G33" s="9" t="s">
        <v>1863</v>
      </c>
      <c r="H33" s="9" t="s">
        <v>76</v>
      </c>
      <c r="I33" s="9" t="s">
        <v>235</v>
      </c>
      <c r="J33" s="9" t="s">
        <v>61</v>
      </c>
      <c r="K33" s="9" t="s">
        <v>314</v>
      </c>
      <c r="L33" s="9" t="s">
        <v>476</v>
      </c>
      <c r="M33" s="9" t="s">
        <v>759</v>
      </c>
      <c r="N33" s="9" t="s">
        <v>62</v>
      </c>
      <c r="O33" s="9" t="s">
        <v>1220</v>
      </c>
      <c r="P33" s="165">
        <v>4695</v>
      </c>
      <c r="Q33" s="159">
        <v>3.7589999999999999</v>
      </c>
      <c r="R33" s="159">
        <v>6814</v>
      </c>
      <c r="S33" s="177"/>
      <c r="T33" s="159">
        <v>1202.569</v>
      </c>
      <c r="U33" s="161">
        <v>2.0999999999999999E-5</v>
      </c>
      <c r="V33" s="161">
        <v>5.6555605411270802E-3</v>
      </c>
      <c r="W33" s="161">
        <v>1.8756271451358701E-3</v>
      </c>
    </row>
    <row r="34" spans="1:23" s="9" customFormat="1">
      <c r="A34" s="9" t="s">
        <v>1213</v>
      </c>
      <c r="B34" s="9">
        <v>378</v>
      </c>
      <c r="C34" s="9" t="s">
        <v>1864</v>
      </c>
      <c r="D34" s="9" t="s">
        <v>1865</v>
      </c>
      <c r="E34" s="5" t="s">
        <v>430</v>
      </c>
      <c r="F34" s="9" t="s">
        <v>1866</v>
      </c>
      <c r="G34" s="9" t="s">
        <v>1867</v>
      </c>
      <c r="H34" s="9" t="s">
        <v>76</v>
      </c>
      <c r="I34" s="9" t="s">
        <v>235</v>
      </c>
      <c r="J34" s="9" t="s">
        <v>61</v>
      </c>
      <c r="K34" s="9" t="s">
        <v>314</v>
      </c>
      <c r="L34" s="9" t="s">
        <v>479</v>
      </c>
      <c r="M34" s="9" t="s">
        <v>759</v>
      </c>
      <c r="N34" s="9" t="s">
        <v>62</v>
      </c>
      <c r="O34" s="9" t="s">
        <v>1220</v>
      </c>
      <c r="P34" s="165">
        <v>6828</v>
      </c>
      <c r="Q34" s="159">
        <v>3.7589999999999999</v>
      </c>
      <c r="R34" s="159">
        <v>26070</v>
      </c>
      <c r="S34" s="177"/>
      <c r="T34" s="159">
        <v>6691.2439999999997</v>
      </c>
      <c r="U34" s="161">
        <v>1.02E-4</v>
      </c>
      <c r="V34" s="161">
        <v>3.1468241431815203E-2</v>
      </c>
      <c r="W34" s="161">
        <v>1.04362224416113E-2</v>
      </c>
    </row>
    <row r="35" spans="1:23" s="9" customFormat="1">
      <c r="A35" s="9" t="s">
        <v>1213</v>
      </c>
      <c r="B35" s="9">
        <v>378</v>
      </c>
      <c r="C35" s="9" t="s">
        <v>1868</v>
      </c>
      <c r="D35" s="9" t="s">
        <v>1869</v>
      </c>
      <c r="E35" s="5" t="s">
        <v>430</v>
      </c>
      <c r="F35" s="9" t="s">
        <v>1870</v>
      </c>
      <c r="G35" s="9" t="s">
        <v>1871</v>
      </c>
      <c r="H35" s="9" t="s">
        <v>76</v>
      </c>
      <c r="I35" s="9" t="s">
        <v>235</v>
      </c>
      <c r="J35" s="9" t="s">
        <v>61</v>
      </c>
      <c r="K35" s="9" t="s">
        <v>314</v>
      </c>
      <c r="L35" s="9" t="s">
        <v>476</v>
      </c>
      <c r="M35" s="9" t="s">
        <v>759</v>
      </c>
      <c r="N35" s="9" t="s">
        <v>62</v>
      </c>
      <c r="O35" s="9" t="s">
        <v>1220</v>
      </c>
      <c r="P35" s="165">
        <v>18312</v>
      </c>
      <c r="Q35" s="159">
        <v>3.7589999999999999</v>
      </c>
      <c r="R35" s="159">
        <v>50013</v>
      </c>
      <c r="S35" s="178">
        <v>24.495000000000001</v>
      </c>
      <c r="T35" s="159">
        <v>34518.428</v>
      </c>
      <c r="U35" s="161">
        <v>2.0999999999999999E-5</v>
      </c>
      <c r="V35" s="161">
        <v>0.16233666123225099</v>
      </c>
      <c r="W35" s="161">
        <v>5.3837819654434502E-2</v>
      </c>
    </row>
    <row r="36" spans="1:23" s="9" customFormat="1">
      <c r="A36" s="9" t="s">
        <v>1213</v>
      </c>
      <c r="B36" s="9">
        <v>378</v>
      </c>
      <c r="C36" s="9" t="s">
        <v>1872</v>
      </c>
      <c r="D36" s="9" t="s">
        <v>1873</v>
      </c>
      <c r="E36" s="5" t="s">
        <v>430</v>
      </c>
      <c r="F36" s="9" t="s">
        <v>1874</v>
      </c>
      <c r="G36" s="9" t="s">
        <v>1875</v>
      </c>
      <c r="H36" s="9" t="s">
        <v>76</v>
      </c>
      <c r="I36" s="9" t="s">
        <v>235</v>
      </c>
      <c r="J36" s="9" t="s">
        <v>61</v>
      </c>
      <c r="K36" s="9" t="s">
        <v>157</v>
      </c>
      <c r="L36" s="9" t="s">
        <v>476</v>
      </c>
      <c r="M36" s="9" t="s">
        <v>759</v>
      </c>
      <c r="N36" s="9" t="s">
        <v>62</v>
      </c>
      <c r="O36" s="9" t="s">
        <v>1220</v>
      </c>
      <c r="P36" s="165">
        <v>13375</v>
      </c>
      <c r="Q36" s="159">
        <v>3.7589999999999999</v>
      </c>
      <c r="R36" s="159">
        <v>4828</v>
      </c>
      <c r="S36" s="177"/>
      <c r="T36" s="159">
        <v>2427.355</v>
      </c>
      <c r="U36" s="161">
        <v>6.0800000000000003E-4</v>
      </c>
      <c r="V36" s="161">
        <v>1.1415606288344199E-2</v>
      </c>
      <c r="W36" s="161">
        <v>3.7859060789640401E-3</v>
      </c>
    </row>
    <row r="37" spans="1:23" s="9" customFormat="1">
      <c r="A37" s="9" t="s">
        <v>1213</v>
      </c>
      <c r="B37" s="9">
        <v>1433</v>
      </c>
      <c r="C37" s="9" t="s">
        <v>1776</v>
      </c>
      <c r="D37" s="9" t="s">
        <v>1777</v>
      </c>
      <c r="E37" s="5" t="s">
        <v>1271</v>
      </c>
      <c r="F37" s="9" t="s">
        <v>1876</v>
      </c>
      <c r="G37" s="9" t="s">
        <v>1877</v>
      </c>
      <c r="H37" s="9" t="s">
        <v>76</v>
      </c>
      <c r="I37" s="9" t="s">
        <v>234</v>
      </c>
      <c r="J37" s="9" t="s">
        <v>53</v>
      </c>
      <c r="K37" s="9" t="s">
        <v>53</v>
      </c>
      <c r="L37" s="9" t="s">
        <v>311</v>
      </c>
      <c r="M37" s="9" t="s">
        <v>1780</v>
      </c>
      <c r="N37" s="9" t="s">
        <v>62</v>
      </c>
      <c r="O37" s="9" t="s">
        <v>1217</v>
      </c>
      <c r="P37" s="165">
        <v>1646</v>
      </c>
      <c r="Q37" s="159">
        <v>1</v>
      </c>
      <c r="R37" s="159">
        <v>3016</v>
      </c>
      <c r="S37" s="177"/>
      <c r="T37" s="159">
        <v>49.643000000000001</v>
      </c>
      <c r="U37" s="161">
        <v>4.1E-5</v>
      </c>
      <c r="V37" s="161">
        <v>1.8691206678538599E-2</v>
      </c>
      <c r="W37" s="161">
        <v>5.8005662055275803E-3</v>
      </c>
    </row>
    <row r="38" spans="1:23" s="9" customFormat="1">
      <c r="A38" s="9" t="s">
        <v>1213</v>
      </c>
      <c r="B38" s="9">
        <v>1433</v>
      </c>
      <c r="C38" s="9" t="s">
        <v>1776</v>
      </c>
      <c r="D38" s="9" t="s">
        <v>1777</v>
      </c>
      <c r="E38" s="5" t="s">
        <v>1271</v>
      </c>
      <c r="F38" s="9" t="s">
        <v>1781</v>
      </c>
      <c r="G38" s="9" t="s">
        <v>1782</v>
      </c>
      <c r="H38" s="9" t="s">
        <v>76</v>
      </c>
      <c r="I38" s="9" t="s">
        <v>236</v>
      </c>
      <c r="J38" s="9" t="s">
        <v>53</v>
      </c>
      <c r="K38" s="9" t="s">
        <v>53</v>
      </c>
      <c r="L38" s="9" t="s">
        <v>311</v>
      </c>
      <c r="M38" s="9" t="s">
        <v>1783</v>
      </c>
      <c r="N38" s="9" t="s">
        <v>62</v>
      </c>
      <c r="O38" s="9" t="s">
        <v>1217</v>
      </c>
      <c r="P38" s="165">
        <v>23400</v>
      </c>
      <c r="Q38" s="159">
        <v>1</v>
      </c>
      <c r="R38" s="159">
        <v>374.65</v>
      </c>
      <c r="S38" s="177"/>
      <c r="T38" s="159">
        <v>87.668000000000006</v>
      </c>
      <c r="U38" s="161">
        <v>7.7999999999999999E-4</v>
      </c>
      <c r="V38" s="161">
        <v>3.30078902035396E-2</v>
      </c>
      <c r="W38" s="161">
        <v>1.0243557610983899E-2</v>
      </c>
    </row>
    <row r="39" spans="1:23" s="9" customFormat="1">
      <c r="A39" s="9" t="s">
        <v>1213</v>
      </c>
      <c r="B39" s="9">
        <v>1433</v>
      </c>
      <c r="C39" s="9" t="s">
        <v>1776</v>
      </c>
      <c r="D39" s="9" t="s">
        <v>1777</v>
      </c>
      <c r="E39" s="5" t="s">
        <v>1271</v>
      </c>
      <c r="F39" s="9" t="s">
        <v>1878</v>
      </c>
      <c r="G39" s="9" t="s">
        <v>1879</v>
      </c>
      <c r="H39" s="9" t="s">
        <v>76</v>
      </c>
      <c r="I39" s="9" t="s">
        <v>236</v>
      </c>
      <c r="J39" s="9" t="s">
        <v>53</v>
      </c>
      <c r="K39" s="9" t="s">
        <v>53</v>
      </c>
      <c r="L39" s="9" t="s">
        <v>311</v>
      </c>
      <c r="M39" s="9" t="s">
        <v>1783</v>
      </c>
      <c r="N39" s="9" t="s">
        <v>62</v>
      </c>
      <c r="O39" s="9" t="s">
        <v>1217</v>
      </c>
      <c r="P39" s="165">
        <v>8546</v>
      </c>
      <c r="Q39" s="159">
        <v>1</v>
      </c>
      <c r="R39" s="159">
        <v>454.12</v>
      </c>
      <c r="S39" s="177"/>
      <c r="T39" s="159">
        <v>38.808999999999997</v>
      </c>
      <c r="U39" s="161">
        <v>5.8999999999999998E-5</v>
      </c>
      <c r="V39" s="161">
        <v>1.4612000867594E-2</v>
      </c>
      <c r="W39" s="161">
        <v>4.5346391961427002E-3</v>
      </c>
    </row>
    <row r="40" spans="1:23" s="9" customFormat="1">
      <c r="A40" s="9" t="s">
        <v>1213</v>
      </c>
      <c r="B40" s="9">
        <v>1433</v>
      </c>
      <c r="C40" s="9" t="s">
        <v>1784</v>
      </c>
      <c r="D40" s="9" t="s">
        <v>1785</v>
      </c>
      <c r="E40" s="5" t="s">
        <v>1271</v>
      </c>
      <c r="F40" s="9" t="s">
        <v>1880</v>
      </c>
      <c r="G40" s="9" t="s">
        <v>1881</v>
      </c>
      <c r="H40" s="9" t="s">
        <v>76</v>
      </c>
      <c r="I40" s="9" t="s">
        <v>236</v>
      </c>
      <c r="J40" s="9" t="s">
        <v>53</v>
      </c>
      <c r="K40" s="9" t="s">
        <v>53</v>
      </c>
      <c r="L40" s="9" t="s">
        <v>311</v>
      </c>
      <c r="M40" s="9" t="s">
        <v>1783</v>
      </c>
      <c r="N40" s="9" t="s">
        <v>62</v>
      </c>
      <c r="O40" s="9" t="s">
        <v>1217</v>
      </c>
      <c r="P40" s="165">
        <v>8389</v>
      </c>
      <c r="Q40" s="159">
        <v>1</v>
      </c>
      <c r="R40" s="159">
        <v>383.33</v>
      </c>
      <c r="S40" s="177"/>
      <c r="T40" s="159">
        <v>32.158000000000001</v>
      </c>
      <c r="U40" s="161">
        <v>3.6999999999999998E-5</v>
      </c>
      <c r="V40" s="161">
        <v>1.21076309597679E-2</v>
      </c>
      <c r="W40" s="161">
        <v>3.75744146336305E-3</v>
      </c>
    </row>
    <row r="41" spans="1:23" s="9" customFormat="1">
      <c r="A41" s="9" t="s">
        <v>1213</v>
      </c>
      <c r="B41" s="9">
        <v>1433</v>
      </c>
      <c r="C41" s="9" t="s">
        <v>1784</v>
      </c>
      <c r="D41" s="9" t="s">
        <v>1785</v>
      </c>
      <c r="E41" s="5" t="s">
        <v>1271</v>
      </c>
      <c r="F41" s="9" t="s">
        <v>1882</v>
      </c>
      <c r="G41" s="9" t="s">
        <v>1883</v>
      </c>
      <c r="H41" s="9" t="s">
        <v>76</v>
      </c>
      <c r="I41" s="9" t="s">
        <v>236</v>
      </c>
      <c r="J41" s="9" t="s">
        <v>53</v>
      </c>
      <c r="K41" s="9" t="s">
        <v>53</v>
      </c>
      <c r="L41" s="9" t="s">
        <v>311</v>
      </c>
      <c r="M41" s="9" t="s">
        <v>1783</v>
      </c>
      <c r="N41" s="9" t="s">
        <v>62</v>
      </c>
      <c r="O41" s="9" t="s">
        <v>1217</v>
      </c>
      <c r="P41" s="165">
        <v>30840</v>
      </c>
      <c r="Q41" s="159">
        <v>1</v>
      </c>
      <c r="R41" s="159">
        <v>382.65</v>
      </c>
      <c r="S41" s="177"/>
      <c r="T41" s="159">
        <v>118.009</v>
      </c>
      <c r="U41" s="161">
        <v>3.3E-4</v>
      </c>
      <c r="V41" s="161">
        <v>4.4431631312654797E-2</v>
      </c>
      <c r="W41" s="161">
        <v>1.3788762998622899E-2</v>
      </c>
    </row>
    <row r="42" spans="1:23" s="9" customFormat="1">
      <c r="A42" s="9" t="s">
        <v>1213</v>
      </c>
      <c r="B42" s="9">
        <v>1433</v>
      </c>
      <c r="C42" s="9" t="s">
        <v>1784</v>
      </c>
      <c r="D42" s="9" t="s">
        <v>1785</v>
      </c>
      <c r="E42" s="5" t="s">
        <v>1271</v>
      </c>
      <c r="F42" s="9" t="s">
        <v>1884</v>
      </c>
      <c r="G42" s="9" t="s">
        <v>1885</v>
      </c>
      <c r="H42" s="9" t="s">
        <v>76</v>
      </c>
      <c r="I42" s="9" t="s">
        <v>234</v>
      </c>
      <c r="J42" s="9" t="s">
        <v>53</v>
      </c>
      <c r="K42" s="9" t="s">
        <v>53</v>
      </c>
      <c r="L42" s="9" t="s">
        <v>311</v>
      </c>
      <c r="M42" s="9" t="s">
        <v>1780</v>
      </c>
      <c r="N42" s="9" t="s">
        <v>62</v>
      </c>
      <c r="O42" s="9" t="s">
        <v>1217</v>
      </c>
      <c r="P42" s="165">
        <v>11017</v>
      </c>
      <c r="Q42" s="159">
        <v>1</v>
      </c>
      <c r="R42" s="159">
        <v>1961</v>
      </c>
      <c r="S42" s="177"/>
      <c r="T42" s="159">
        <v>216.04300000000001</v>
      </c>
      <c r="U42" s="161">
        <v>3.0299999999999999E-4</v>
      </c>
      <c r="V42" s="161">
        <v>8.1342424851943596E-2</v>
      </c>
      <c r="W42" s="161">
        <v>2.5243534501901001E-2</v>
      </c>
    </row>
    <row r="43" spans="1:23" s="9" customFormat="1">
      <c r="A43" s="9" t="s">
        <v>1213</v>
      </c>
      <c r="B43" s="9">
        <v>1433</v>
      </c>
      <c r="C43" s="9" t="s">
        <v>1790</v>
      </c>
      <c r="D43" s="9" t="s">
        <v>1791</v>
      </c>
      <c r="E43" s="5" t="s">
        <v>1271</v>
      </c>
      <c r="F43" s="9" t="s">
        <v>1886</v>
      </c>
      <c r="G43" s="9" t="s">
        <v>1887</v>
      </c>
      <c r="H43" s="9" t="s">
        <v>76</v>
      </c>
      <c r="I43" s="9" t="s">
        <v>234</v>
      </c>
      <c r="J43" s="9" t="s">
        <v>53</v>
      </c>
      <c r="K43" s="9" t="s">
        <v>53</v>
      </c>
      <c r="L43" s="9" t="s">
        <v>311</v>
      </c>
      <c r="M43" s="9" t="s">
        <v>1780</v>
      </c>
      <c r="N43" s="9" t="s">
        <v>62</v>
      </c>
      <c r="O43" s="9" t="s">
        <v>1217</v>
      </c>
      <c r="P43" s="165">
        <v>1950</v>
      </c>
      <c r="Q43" s="159">
        <v>1</v>
      </c>
      <c r="R43" s="159">
        <v>5622</v>
      </c>
      <c r="S43" s="177"/>
      <c r="T43" s="159">
        <v>109.629</v>
      </c>
      <c r="U43" s="161">
        <v>2.0000000000000002E-5</v>
      </c>
      <c r="V43" s="161">
        <v>4.1276382117598598E-2</v>
      </c>
      <c r="W43" s="161">
        <v>1.2809573577328001E-2</v>
      </c>
    </row>
    <row r="44" spans="1:23" s="9" customFormat="1">
      <c r="A44" s="9" t="s">
        <v>1213</v>
      </c>
      <c r="B44" s="9">
        <v>1433</v>
      </c>
      <c r="C44" s="9" t="s">
        <v>1790</v>
      </c>
      <c r="D44" s="9" t="s">
        <v>1791</v>
      </c>
      <c r="E44" s="5" t="s">
        <v>1271</v>
      </c>
      <c r="F44" s="9" t="s">
        <v>1792</v>
      </c>
      <c r="G44" s="9" t="s">
        <v>1793</v>
      </c>
      <c r="H44" s="9" t="s">
        <v>76</v>
      </c>
      <c r="I44" s="9" t="s">
        <v>234</v>
      </c>
      <c r="J44" s="9" t="s">
        <v>53</v>
      </c>
      <c r="K44" s="9" t="s">
        <v>53</v>
      </c>
      <c r="L44" s="9" t="s">
        <v>311</v>
      </c>
      <c r="M44" s="9" t="s">
        <v>1780</v>
      </c>
      <c r="N44" s="9" t="s">
        <v>62</v>
      </c>
      <c r="O44" s="9" t="s">
        <v>1217</v>
      </c>
      <c r="P44" s="165">
        <v>725</v>
      </c>
      <c r="Q44" s="159">
        <v>1</v>
      </c>
      <c r="R44" s="159">
        <v>4959</v>
      </c>
      <c r="S44" s="177"/>
      <c r="T44" s="159">
        <v>35.953000000000003</v>
      </c>
      <c r="U44" s="161">
        <v>1.15E-4</v>
      </c>
      <c r="V44" s="161">
        <v>1.3536559187610001E-2</v>
      </c>
      <c r="W44" s="161">
        <v>4.2008902428397697E-3</v>
      </c>
    </row>
    <row r="45" spans="1:23" s="9" customFormat="1">
      <c r="A45" s="9" t="s">
        <v>1213</v>
      </c>
      <c r="B45" s="9">
        <v>1433</v>
      </c>
      <c r="C45" s="9" t="s">
        <v>1794</v>
      </c>
      <c r="D45" s="9" t="s">
        <v>1795</v>
      </c>
      <c r="E45" s="5" t="s">
        <v>1271</v>
      </c>
      <c r="F45" s="9" t="s">
        <v>1798</v>
      </c>
      <c r="G45" s="9" t="s">
        <v>1799</v>
      </c>
      <c r="H45" s="9" t="s">
        <v>76</v>
      </c>
      <c r="I45" s="9" t="s">
        <v>236</v>
      </c>
      <c r="J45" s="9" t="s">
        <v>53</v>
      </c>
      <c r="K45" s="9" t="s">
        <v>53</v>
      </c>
      <c r="L45" s="9" t="s">
        <v>311</v>
      </c>
      <c r="M45" s="9" t="s">
        <v>1783</v>
      </c>
      <c r="N45" s="9" t="s">
        <v>62</v>
      </c>
      <c r="O45" s="9" t="s">
        <v>1217</v>
      </c>
      <c r="P45" s="165">
        <v>3595</v>
      </c>
      <c r="Q45" s="159">
        <v>1</v>
      </c>
      <c r="R45" s="159">
        <v>3730.71</v>
      </c>
      <c r="S45" s="177"/>
      <c r="T45" s="159">
        <v>134.119</v>
      </c>
      <c r="U45" s="161">
        <v>0</v>
      </c>
      <c r="V45" s="161">
        <v>5.04971139434051E-2</v>
      </c>
      <c r="W45" s="161">
        <v>1.5671104474657398E-2</v>
      </c>
    </row>
    <row r="46" spans="1:23" s="9" customFormat="1">
      <c r="A46" s="9" t="s">
        <v>1213</v>
      </c>
      <c r="B46" s="9">
        <v>1433</v>
      </c>
      <c r="C46" s="9" t="s">
        <v>1794</v>
      </c>
      <c r="D46" s="9" t="s">
        <v>1795</v>
      </c>
      <c r="E46" s="5" t="s">
        <v>1271</v>
      </c>
      <c r="F46" s="9" t="s">
        <v>1800</v>
      </c>
      <c r="G46" s="9" t="s">
        <v>1801</v>
      </c>
      <c r="H46" s="9" t="s">
        <v>76</v>
      </c>
      <c r="I46" s="9" t="s">
        <v>236</v>
      </c>
      <c r="J46" s="9" t="s">
        <v>53</v>
      </c>
      <c r="K46" s="9" t="s">
        <v>53</v>
      </c>
      <c r="L46" s="9" t="s">
        <v>311</v>
      </c>
      <c r="M46" s="9" t="s">
        <v>1783</v>
      </c>
      <c r="N46" s="9" t="s">
        <v>62</v>
      </c>
      <c r="O46" s="9" t="s">
        <v>1217</v>
      </c>
      <c r="P46" s="165">
        <v>1900</v>
      </c>
      <c r="Q46" s="159">
        <v>1</v>
      </c>
      <c r="R46" s="159">
        <v>3854.27</v>
      </c>
      <c r="S46" s="177"/>
      <c r="T46" s="159">
        <v>73.230999999999995</v>
      </c>
      <c r="U46" s="161">
        <v>3.4499999999999998E-4</v>
      </c>
      <c r="V46" s="161">
        <v>2.7572230931446399E-2</v>
      </c>
      <c r="W46" s="161">
        <v>8.5566733974210708E-3</v>
      </c>
    </row>
    <row r="47" spans="1:23" s="9" customFormat="1">
      <c r="A47" s="9" t="s">
        <v>1213</v>
      </c>
      <c r="B47" s="9">
        <v>1433</v>
      </c>
      <c r="C47" s="9" t="s">
        <v>1802</v>
      </c>
      <c r="D47" s="9" t="s">
        <v>1803</v>
      </c>
      <c r="E47" s="5" t="s">
        <v>430</v>
      </c>
      <c r="F47" s="9" t="s">
        <v>1804</v>
      </c>
      <c r="G47" s="9" t="s">
        <v>1805</v>
      </c>
      <c r="H47" s="9" t="s">
        <v>76</v>
      </c>
      <c r="I47" s="9" t="s">
        <v>235</v>
      </c>
      <c r="J47" s="9" t="s">
        <v>61</v>
      </c>
      <c r="K47" s="9" t="s">
        <v>1806</v>
      </c>
      <c r="L47" s="9" t="s">
        <v>494</v>
      </c>
      <c r="M47" s="9" t="s">
        <v>759</v>
      </c>
      <c r="N47" s="9" t="s">
        <v>62</v>
      </c>
      <c r="O47" s="9" t="s">
        <v>1220</v>
      </c>
      <c r="P47" s="165">
        <v>189</v>
      </c>
      <c r="Q47" s="159">
        <v>3.7589999999999999</v>
      </c>
      <c r="R47" s="159">
        <v>7095.5</v>
      </c>
      <c r="S47" s="177"/>
      <c r="T47" s="159">
        <v>50.41</v>
      </c>
      <c r="U47" s="161">
        <v>3.9999999999999998E-6</v>
      </c>
      <c r="V47" s="161">
        <v>1.8979873167383601E-2</v>
      </c>
      <c r="W47" s="161">
        <v>5.8901499926345604E-3</v>
      </c>
    </row>
    <row r="48" spans="1:23" s="9" customFormat="1">
      <c r="A48" s="9" t="s">
        <v>1213</v>
      </c>
      <c r="B48" s="9">
        <v>1433</v>
      </c>
      <c r="C48" s="9" t="s">
        <v>1809</v>
      </c>
      <c r="D48" s="9" t="s">
        <v>1810</v>
      </c>
      <c r="E48" s="5" t="s">
        <v>430</v>
      </c>
      <c r="F48" s="9" t="s">
        <v>1888</v>
      </c>
      <c r="G48" s="9" t="s">
        <v>1889</v>
      </c>
      <c r="H48" s="9" t="s">
        <v>76</v>
      </c>
      <c r="I48" s="9" t="s">
        <v>235</v>
      </c>
      <c r="J48" s="9" t="s">
        <v>61</v>
      </c>
      <c r="K48" s="9" t="s">
        <v>314</v>
      </c>
      <c r="L48" s="9" t="s">
        <v>476</v>
      </c>
      <c r="M48" s="9" t="s">
        <v>759</v>
      </c>
      <c r="N48" s="9" t="s">
        <v>62</v>
      </c>
      <c r="O48" s="9" t="s">
        <v>1220</v>
      </c>
      <c r="P48" s="165">
        <v>40</v>
      </c>
      <c r="Q48" s="159">
        <v>3.7589999999999999</v>
      </c>
      <c r="R48" s="159">
        <v>18240</v>
      </c>
      <c r="S48" s="177"/>
      <c r="T48" s="159">
        <v>27.425999999999998</v>
      </c>
      <c r="U48" s="161">
        <v>0</v>
      </c>
      <c r="V48" s="161">
        <v>1.0326028579051801E-2</v>
      </c>
      <c r="W48" s="161">
        <v>3.2045449736390601E-3</v>
      </c>
    </row>
    <row r="49" spans="1:23" s="9" customFormat="1">
      <c r="A49" s="9" t="s">
        <v>1213</v>
      </c>
      <c r="B49" s="9">
        <v>1433</v>
      </c>
      <c r="C49" s="9" t="s">
        <v>1809</v>
      </c>
      <c r="D49" s="9" t="s">
        <v>1810</v>
      </c>
      <c r="E49" s="5" t="s">
        <v>430</v>
      </c>
      <c r="F49" s="9" t="s">
        <v>1811</v>
      </c>
      <c r="G49" s="9" t="s">
        <v>1812</v>
      </c>
      <c r="H49" s="9" t="s">
        <v>76</v>
      </c>
      <c r="I49" s="9" t="s">
        <v>235</v>
      </c>
      <c r="J49" s="9" t="s">
        <v>61</v>
      </c>
      <c r="K49" s="9" t="s">
        <v>314</v>
      </c>
      <c r="L49" s="9" t="s">
        <v>476</v>
      </c>
      <c r="M49" s="9" t="s">
        <v>759</v>
      </c>
      <c r="N49" s="9" t="s">
        <v>62</v>
      </c>
      <c r="O49" s="9" t="s">
        <v>1220</v>
      </c>
      <c r="P49" s="165">
        <v>695</v>
      </c>
      <c r="Q49" s="159">
        <v>3.7589999999999999</v>
      </c>
      <c r="R49" s="159">
        <v>4111</v>
      </c>
      <c r="S49" s="177"/>
      <c r="T49" s="159">
        <v>107.4</v>
      </c>
      <c r="U49" s="161">
        <v>9.9999999999999995E-7</v>
      </c>
      <c r="V49" s="161">
        <v>4.04371723197572E-2</v>
      </c>
      <c r="W49" s="161">
        <v>1.25491360316721E-2</v>
      </c>
    </row>
    <row r="50" spans="1:23" s="9" customFormat="1">
      <c r="A50" s="9" t="s">
        <v>1213</v>
      </c>
      <c r="B50" s="9">
        <v>1433</v>
      </c>
      <c r="C50" s="9" t="s">
        <v>1890</v>
      </c>
      <c r="D50" s="9" t="s">
        <v>1891</v>
      </c>
      <c r="E50" s="5" t="s">
        <v>430</v>
      </c>
      <c r="F50" s="9" t="s">
        <v>1892</v>
      </c>
      <c r="G50" s="9" t="s">
        <v>1893</v>
      </c>
      <c r="H50" s="9" t="s">
        <v>76</v>
      </c>
      <c r="I50" s="9" t="s">
        <v>235</v>
      </c>
      <c r="J50" s="9" t="s">
        <v>61</v>
      </c>
      <c r="K50" s="9" t="s">
        <v>314</v>
      </c>
      <c r="L50" s="9" t="s">
        <v>479</v>
      </c>
      <c r="M50" s="9" t="s">
        <v>759</v>
      </c>
      <c r="N50" s="9" t="s">
        <v>62</v>
      </c>
      <c r="O50" s="9" t="s">
        <v>1220</v>
      </c>
      <c r="P50" s="165">
        <v>16</v>
      </c>
      <c r="Q50" s="159">
        <v>3.7589999999999999</v>
      </c>
      <c r="R50" s="159">
        <v>19746</v>
      </c>
      <c r="S50" s="177"/>
      <c r="T50" s="159">
        <v>11.875999999999999</v>
      </c>
      <c r="U50" s="161">
        <v>9.9999999999999995E-7</v>
      </c>
      <c r="V50" s="161">
        <v>4.4714421123236E-3</v>
      </c>
      <c r="W50" s="161">
        <v>1.3876523037165999E-3</v>
      </c>
    </row>
    <row r="51" spans="1:23" s="9" customFormat="1">
      <c r="A51" s="9" t="s">
        <v>1213</v>
      </c>
      <c r="B51" s="9">
        <v>1433</v>
      </c>
      <c r="C51" s="9" t="s">
        <v>1809</v>
      </c>
      <c r="D51" s="9" t="s">
        <v>1810</v>
      </c>
      <c r="E51" s="5" t="s">
        <v>430</v>
      </c>
      <c r="F51" s="9" t="s">
        <v>1813</v>
      </c>
      <c r="G51" s="9" t="s">
        <v>1814</v>
      </c>
      <c r="H51" s="9" t="s">
        <v>76</v>
      </c>
      <c r="I51" s="9" t="s">
        <v>235</v>
      </c>
      <c r="J51" s="9" t="s">
        <v>61</v>
      </c>
      <c r="K51" s="9" t="s">
        <v>314</v>
      </c>
      <c r="L51" s="9" t="s">
        <v>476</v>
      </c>
      <c r="M51" s="9" t="s">
        <v>759</v>
      </c>
      <c r="N51" s="9" t="s">
        <v>62</v>
      </c>
      <c r="O51" s="9" t="s">
        <v>1220</v>
      </c>
      <c r="P51" s="165">
        <v>100</v>
      </c>
      <c r="Q51" s="159">
        <v>3.7589999999999999</v>
      </c>
      <c r="R51" s="159">
        <v>12187</v>
      </c>
      <c r="S51" s="177"/>
      <c r="T51" s="159">
        <v>45.811</v>
      </c>
      <c r="U51" s="161">
        <v>9.9999999999999995E-7</v>
      </c>
      <c r="V51" s="161">
        <v>1.72482607309353E-2</v>
      </c>
      <c r="W51" s="161">
        <v>5.3527672140541698E-3</v>
      </c>
    </row>
    <row r="52" spans="1:23" s="9" customFormat="1">
      <c r="A52" s="9" t="s">
        <v>1213</v>
      </c>
      <c r="B52" s="9">
        <v>1433</v>
      </c>
      <c r="C52" s="9" t="s">
        <v>1815</v>
      </c>
      <c r="D52" s="9" t="s">
        <v>1816</v>
      </c>
      <c r="E52" s="5" t="s">
        <v>430</v>
      </c>
      <c r="F52" s="9" t="s">
        <v>1817</v>
      </c>
      <c r="G52" s="9" t="s">
        <v>1818</v>
      </c>
      <c r="H52" s="9" t="s">
        <v>76</v>
      </c>
      <c r="I52" s="9" t="s">
        <v>235</v>
      </c>
      <c r="J52" s="9" t="s">
        <v>61</v>
      </c>
      <c r="K52" s="9" t="s">
        <v>314</v>
      </c>
      <c r="L52" s="9" t="s">
        <v>479</v>
      </c>
      <c r="M52" s="9" t="s">
        <v>759</v>
      </c>
      <c r="N52" s="9" t="s">
        <v>62</v>
      </c>
      <c r="O52" s="9" t="s">
        <v>1220</v>
      </c>
      <c r="P52" s="165">
        <v>133</v>
      </c>
      <c r="Q52" s="159">
        <v>3.7589999999999999</v>
      </c>
      <c r="R52" s="159">
        <v>47911</v>
      </c>
      <c r="S52" s="178">
        <v>7.5999999999999998E-2</v>
      </c>
      <c r="T52" s="159">
        <v>239.815</v>
      </c>
      <c r="U52" s="161">
        <v>0</v>
      </c>
      <c r="V52" s="161">
        <v>9.0292727194987293E-2</v>
      </c>
      <c r="W52" s="161">
        <v>2.8021141223243701E-2</v>
      </c>
    </row>
    <row r="53" spans="1:23" s="9" customFormat="1">
      <c r="A53" s="9" t="s">
        <v>1213</v>
      </c>
      <c r="B53" s="9">
        <v>1433</v>
      </c>
      <c r="C53" s="9" t="s">
        <v>1815</v>
      </c>
      <c r="D53" s="9" t="s">
        <v>1816</v>
      </c>
      <c r="E53" s="5" t="s">
        <v>430</v>
      </c>
      <c r="F53" s="9" t="s">
        <v>1819</v>
      </c>
      <c r="G53" s="9" t="s">
        <v>1820</v>
      </c>
      <c r="H53" s="9" t="s">
        <v>76</v>
      </c>
      <c r="I53" s="9" t="s">
        <v>235</v>
      </c>
      <c r="J53" s="9" t="s">
        <v>61</v>
      </c>
      <c r="K53" s="9" t="s">
        <v>314</v>
      </c>
      <c r="L53" s="9" t="s">
        <v>476</v>
      </c>
      <c r="M53" s="9" t="s">
        <v>759</v>
      </c>
      <c r="N53" s="9" t="s">
        <v>62</v>
      </c>
      <c r="O53" s="9" t="s">
        <v>1220</v>
      </c>
      <c r="P53" s="165">
        <v>260</v>
      </c>
      <c r="Q53" s="159">
        <v>3.7589999999999999</v>
      </c>
      <c r="R53" s="159">
        <v>4541</v>
      </c>
      <c r="S53" s="177"/>
      <c r="T53" s="159">
        <v>44.381</v>
      </c>
      <c r="U53" s="161">
        <v>9.6000000000000002E-5</v>
      </c>
      <c r="V53" s="161">
        <v>1.6709880622455101E-2</v>
      </c>
      <c r="W53" s="161">
        <v>5.1856881422377901E-3</v>
      </c>
    </row>
    <row r="54" spans="1:23" s="9" customFormat="1">
      <c r="A54" s="9" t="s">
        <v>1213</v>
      </c>
      <c r="B54" s="9">
        <v>1433</v>
      </c>
      <c r="C54" s="9" t="s">
        <v>1821</v>
      </c>
      <c r="D54" s="9" t="s">
        <v>1822</v>
      </c>
      <c r="E54" s="5" t="s">
        <v>430</v>
      </c>
      <c r="F54" s="9" t="s">
        <v>1823</v>
      </c>
      <c r="G54" s="9" t="s">
        <v>1824</v>
      </c>
      <c r="H54" s="9" t="s">
        <v>76</v>
      </c>
      <c r="I54" s="9" t="s">
        <v>235</v>
      </c>
      <c r="J54" s="9" t="s">
        <v>61</v>
      </c>
      <c r="K54" s="9" t="s">
        <v>314</v>
      </c>
      <c r="L54" s="9" t="s">
        <v>488</v>
      </c>
      <c r="M54" s="9" t="s">
        <v>759</v>
      </c>
      <c r="N54" s="9" t="s">
        <v>62</v>
      </c>
      <c r="O54" s="9" t="s">
        <v>1222</v>
      </c>
      <c r="P54" s="165">
        <v>89</v>
      </c>
      <c r="Q54" s="159">
        <v>4.0199999999999996</v>
      </c>
      <c r="R54" s="159">
        <v>12108</v>
      </c>
      <c r="S54" s="177"/>
      <c r="T54" s="159">
        <v>43.322000000000003</v>
      </c>
      <c r="U54" s="161">
        <v>1.2999999999999999E-5</v>
      </c>
      <c r="V54" s="161">
        <v>1.6311212655839801E-2</v>
      </c>
      <c r="W54" s="161">
        <v>5.06196686655201E-3</v>
      </c>
    </row>
    <row r="55" spans="1:23" s="9" customFormat="1">
      <c r="A55" s="9" t="s">
        <v>1213</v>
      </c>
      <c r="B55" s="9">
        <v>1433</v>
      </c>
      <c r="C55" s="9" t="s">
        <v>1825</v>
      </c>
      <c r="D55" s="9" t="s">
        <v>1826</v>
      </c>
      <c r="E55" s="5" t="s">
        <v>430</v>
      </c>
      <c r="F55" s="9" t="s">
        <v>1827</v>
      </c>
      <c r="G55" s="9" t="s">
        <v>1828</v>
      </c>
      <c r="H55" s="9" t="s">
        <v>76</v>
      </c>
      <c r="I55" s="9" t="s">
        <v>237</v>
      </c>
      <c r="J55" s="9" t="s">
        <v>61</v>
      </c>
      <c r="K55" s="9" t="s">
        <v>317</v>
      </c>
      <c r="L55" s="9" t="s">
        <v>494</v>
      </c>
      <c r="M55" s="9" t="s">
        <v>760</v>
      </c>
      <c r="N55" s="9" t="s">
        <v>62</v>
      </c>
      <c r="O55" s="9" t="s">
        <v>1220</v>
      </c>
      <c r="P55" s="165">
        <v>2364</v>
      </c>
      <c r="Q55" s="159">
        <v>3.7589999999999999</v>
      </c>
      <c r="R55" s="159">
        <v>573.4</v>
      </c>
      <c r="S55" s="177"/>
      <c r="T55" s="159">
        <v>50.954000000000001</v>
      </c>
      <c r="U55" s="161">
        <v>6.9999999999999999E-6</v>
      </c>
      <c r="V55" s="161">
        <v>1.91846401823022E-2</v>
      </c>
      <c r="W55" s="161">
        <v>5.9536966992314796E-3</v>
      </c>
    </row>
    <row r="56" spans="1:23" s="9" customFormat="1">
      <c r="A56" s="9" t="s">
        <v>1213</v>
      </c>
      <c r="B56" s="9">
        <v>1433</v>
      </c>
      <c r="C56" s="9" t="s">
        <v>1825</v>
      </c>
      <c r="D56" s="9" t="s">
        <v>1826</v>
      </c>
      <c r="E56" s="5" t="s">
        <v>430</v>
      </c>
      <c r="F56" s="9" t="s">
        <v>1829</v>
      </c>
      <c r="G56" s="9" t="s">
        <v>1830</v>
      </c>
      <c r="H56" s="9" t="s">
        <v>76</v>
      </c>
      <c r="I56" s="9" t="s">
        <v>237</v>
      </c>
      <c r="J56" s="9" t="s">
        <v>61</v>
      </c>
      <c r="K56" s="9" t="s">
        <v>314</v>
      </c>
      <c r="L56" s="9" t="s">
        <v>494</v>
      </c>
      <c r="M56" s="9" t="s">
        <v>760</v>
      </c>
      <c r="N56" s="9" t="s">
        <v>62</v>
      </c>
      <c r="O56" s="9" t="s">
        <v>1220</v>
      </c>
      <c r="P56" s="165">
        <v>1142</v>
      </c>
      <c r="Q56" s="159">
        <v>3.7589999999999999</v>
      </c>
      <c r="R56" s="159">
        <v>576.5</v>
      </c>
      <c r="S56" s="177"/>
      <c r="T56" s="159">
        <v>24.748000000000001</v>
      </c>
      <c r="U56" s="161">
        <v>0</v>
      </c>
      <c r="V56" s="161">
        <v>9.3178113396248097E-3</v>
      </c>
      <c r="W56" s="161">
        <v>2.8916582270832399E-3</v>
      </c>
    </row>
    <row r="57" spans="1:23" s="9" customFormat="1">
      <c r="A57" s="9" t="s">
        <v>1213</v>
      </c>
      <c r="B57" s="9">
        <v>1433</v>
      </c>
      <c r="C57" s="9" t="s">
        <v>1825</v>
      </c>
      <c r="D57" s="9" t="s">
        <v>1826</v>
      </c>
      <c r="E57" s="5" t="s">
        <v>430</v>
      </c>
      <c r="F57" s="9" t="s">
        <v>1835</v>
      </c>
      <c r="G57" s="9" t="s">
        <v>1836</v>
      </c>
      <c r="H57" s="9" t="s">
        <v>76</v>
      </c>
      <c r="I57" s="9" t="s">
        <v>235</v>
      </c>
      <c r="J57" s="9" t="s">
        <v>61</v>
      </c>
      <c r="K57" s="9" t="s">
        <v>1806</v>
      </c>
      <c r="L57" s="9" t="s">
        <v>476</v>
      </c>
      <c r="M57" s="9" t="s">
        <v>759</v>
      </c>
      <c r="N57" s="9" t="s">
        <v>62</v>
      </c>
      <c r="O57" s="9" t="s">
        <v>1220</v>
      </c>
      <c r="P57" s="165">
        <v>1</v>
      </c>
      <c r="Q57" s="159">
        <v>3.7589999999999999</v>
      </c>
      <c r="R57" s="159">
        <v>4259</v>
      </c>
      <c r="S57" s="177"/>
      <c r="T57" s="159">
        <v>0.16</v>
      </c>
      <c r="U57" s="161">
        <v>0</v>
      </c>
      <c r="V57" s="161">
        <v>6.0277625710226801E-5</v>
      </c>
      <c r="W57" s="161">
        <v>1.8706355595845301E-5</v>
      </c>
    </row>
    <row r="58" spans="1:23" s="9" customFormat="1">
      <c r="A58" s="9" t="s">
        <v>1213</v>
      </c>
      <c r="B58" s="9">
        <v>1433</v>
      </c>
      <c r="C58" s="9" t="s">
        <v>1825</v>
      </c>
      <c r="D58" s="9" t="s">
        <v>1826</v>
      </c>
      <c r="E58" s="5" t="s">
        <v>430</v>
      </c>
      <c r="F58" s="9" t="s">
        <v>1839</v>
      </c>
      <c r="G58" s="9" t="s">
        <v>1840</v>
      </c>
      <c r="H58" s="9" t="s">
        <v>76</v>
      </c>
      <c r="I58" s="9" t="s">
        <v>235</v>
      </c>
      <c r="J58" s="9" t="s">
        <v>61</v>
      </c>
      <c r="K58" s="9" t="s">
        <v>313</v>
      </c>
      <c r="L58" s="9" t="s">
        <v>488</v>
      </c>
      <c r="M58" s="9" t="s">
        <v>759</v>
      </c>
      <c r="N58" s="9" t="s">
        <v>62</v>
      </c>
      <c r="O58" s="9" t="s">
        <v>1222</v>
      </c>
      <c r="P58" s="165">
        <v>314</v>
      </c>
      <c r="Q58" s="159">
        <v>4.0199999999999996</v>
      </c>
      <c r="R58" s="159">
        <v>5084</v>
      </c>
      <c r="S58" s="177"/>
      <c r="T58" s="159">
        <v>64.177999999999997</v>
      </c>
      <c r="U58" s="161">
        <v>5.0000000000000004E-6</v>
      </c>
      <c r="V58" s="161">
        <v>2.4163454392377701E-2</v>
      </c>
      <c r="W58" s="161">
        <v>7.49880515302246E-3</v>
      </c>
    </row>
    <row r="59" spans="1:23" s="9" customFormat="1">
      <c r="A59" s="9" t="s">
        <v>1213</v>
      </c>
      <c r="B59" s="9">
        <v>1433</v>
      </c>
      <c r="C59" s="9" t="s">
        <v>1825</v>
      </c>
      <c r="D59" s="9" t="s">
        <v>1826</v>
      </c>
      <c r="E59" s="5" t="s">
        <v>430</v>
      </c>
      <c r="F59" s="9" t="s">
        <v>1841</v>
      </c>
      <c r="G59" s="9" t="s">
        <v>1842</v>
      </c>
      <c r="H59" s="9" t="s">
        <v>76</v>
      </c>
      <c r="I59" s="9" t="s">
        <v>235</v>
      </c>
      <c r="J59" s="9" t="s">
        <v>61</v>
      </c>
      <c r="K59" s="9" t="s">
        <v>314</v>
      </c>
      <c r="L59" s="9" t="s">
        <v>476</v>
      </c>
      <c r="M59" s="9" t="s">
        <v>759</v>
      </c>
      <c r="N59" s="9" t="s">
        <v>62</v>
      </c>
      <c r="O59" s="9" t="s">
        <v>1220</v>
      </c>
      <c r="P59" s="165">
        <v>154</v>
      </c>
      <c r="Q59" s="159">
        <v>3.7589999999999999</v>
      </c>
      <c r="R59" s="159">
        <v>5604</v>
      </c>
      <c r="S59" s="177"/>
      <c r="T59" s="159">
        <v>32.441000000000003</v>
      </c>
      <c r="U59" s="161">
        <v>9.9999999999999995E-7</v>
      </c>
      <c r="V59" s="161">
        <v>1.2214265186648801E-2</v>
      </c>
      <c r="W59" s="161">
        <v>3.7905339706278602E-3</v>
      </c>
    </row>
    <row r="60" spans="1:23" s="9" customFormat="1">
      <c r="A60" s="9" t="s">
        <v>1213</v>
      </c>
      <c r="B60" s="9">
        <v>1433</v>
      </c>
      <c r="C60" s="9" t="s">
        <v>1815</v>
      </c>
      <c r="D60" s="9" t="s">
        <v>1816</v>
      </c>
      <c r="E60" s="5" t="s">
        <v>430</v>
      </c>
      <c r="F60" s="9" t="s">
        <v>1849</v>
      </c>
      <c r="G60" s="9" t="s">
        <v>1850</v>
      </c>
      <c r="H60" s="9" t="s">
        <v>76</v>
      </c>
      <c r="I60" s="9" t="s">
        <v>237</v>
      </c>
      <c r="J60" s="9" t="s">
        <v>61</v>
      </c>
      <c r="K60" s="9" t="s">
        <v>314</v>
      </c>
      <c r="L60" s="9" t="s">
        <v>494</v>
      </c>
      <c r="M60" s="9" t="s">
        <v>760</v>
      </c>
      <c r="N60" s="9" t="s">
        <v>62</v>
      </c>
      <c r="O60" s="9" t="s">
        <v>1220</v>
      </c>
      <c r="P60" s="165">
        <v>430</v>
      </c>
      <c r="Q60" s="159">
        <v>3.7589999999999999</v>
      </c>
      <c r="R60" s="159">
        <v>2742.25</v>
      </c>
      <c r="S60" s="177"/>
      <c r="T60" s="159">
        <v>44.325000000000003</v>
      </c>
      <c r="U60" s="161">
        <v>2.8699999999999998E-4</v>
      </c>
      <c r="V60" s="161">
        <v>1.6688757270407101E-2</v>
      </c>
      <c r="W60" s="161">
        <v>5.1791327922197598E-3</v>
      </c>
    </row>
    <row r="61" spans="1:23" s="9" customFormat="1">
      <c r="A61" s="9" t="s">
        <v>1213</v>
      </c>
      <c r="B61" s="9">
        <v>1433</v>
      </c>
      <c r="C61" s="9" t="s">
        <v>1855</v>
      </c>
      <c r="D61" s="9" t="s">
        <v>1803</v>
      </c>
      <c r="E61" s="5" t="s">
        <v>430</v>
      </c>
      <c r="F61" s="9" t="s">
        <v>1856</v>
      </c>
      <c r="G61" s="9" t="s">
        <v>1857</v>
      </c>
      <c r="H61" s="9" t="s">
        <v>76</v>
      </c>
      <c r="I61" s="9" t="s">
        <v>235</v>
      </c>
      <c r="J61" s="9" t="s">
        <v>61</v>
      </c>
      <c r="K61" s="9" t="s">
        <v>203</v>
      </c>
      <c r="L61" s="9" t="s">
        <v>486</v>
      </c>
      <c r="M61" s="9" t="s">
        <v>759</v>
      </c>
      <c r="N61" s="9" t="s">
        <v>62</v>
      </c>
      <c r="O61" s="9" t="s">
        <v>1222</v>
      </c>
      <c r="P61" s="165">
        <v>103</v>
      </c>
      <c r="Q61" s="159">
        <v>4.0199999999999996</v>
      </c>
      <c r="R61" s="159">
        <v>7566</v>
      </c>
      <c r="S61" s="177"/>
      <c r="T61" s="159">
        <v>31.329000000000001</v>
      </c>
      <c r="U61" s="161">
        <v>1.9999999999999999E-6</v>
      </c>
      <c r="V61" s="161">
        <v>1.17957997871874E-2</v>
      </c>
      <c r="W61" s="161">
        <v>3.66066882622897E-3</v>
      </c>
    </row>
    <row r="62" spans="1:23" s="9" customFormat="1">
      <c r="A62" s="9" t="s">
        <v>1213</v>
      </c>
      <c r="B62" s="9">
        <v>1433</v>
      </c>
      <c r="C62" s="9" t="s">
        <v>1815</v>
      </c>
      <c r="D62" s="9" t="s">
        <v>1816</v>
      </c>
      <c r="E62" s="5" t="s">
        <v>430</v>
      </c>
      <c r="F62" s="9" t="s">
        <v>1894</v>
      </c>
      <c r="G62" s="9" t="s">
        <v>1895</v>
      </c>
      <c r="H62" s="9" t="s">
        <v>76</v>
      </c>
      <c r="I62" s="9" t="s">
        <v>235</v>
      </c>
      <c r="J62" s="9" t="s">
        <v>61</v>
      </c>
      <c r="K62" s="9" t="s">
        <v>314</v>
      </c>
      <c r="L62" s="9" t="s">
        <v>476</v>
      </c>
      <c r="M62" s="9" t="s">
        <v>759</v>
      </c>
      <c r="N62" s="9" t="s">
        <v>62</v>
      </c>
      <c r="O62" s="9" t="s">
        <v>1220</v>
      </c>
      <c r="P62" s="165">
        <v>117</v>
      </c>
      <c r="Q62" s="159">
        <v>3.7589999999999999</v>
      </c>
      <c r="R62" s="159">
        <v>16428</v>
      </c>
      <c r="S62" s="177"/>
      <c r="T62" s="159">
        <v>72.251000000000005</v>
      </c>
      <c r="U62" s="161">
        <v>9.9999999999999995E-7</v>
      </c>
      <c r="V62" s="161">
        <v>2.7203141045928601E-2</v>
      </c>
      <c r="W62" s="161">
        <v>8.4421312839258206E-3</v>
      </c>
    </row>
    <row r="63" spans="1:23" s="9" customFormat="1">
      <c r="A63" s="9" t="s">
        <v>1213</v>
      </c>
      <c r="B63" s="9">
        <v>1433</v>
      </c>
      <c r="C63" s="9" t="s">
        <v>1815</v>
      </c>
      <c r="D63" s="9" t="s">
        <v>1816</v>
      </c>
      <c r="E63" s="5" t="s">
        <v>430</v>
      </c>
      <c r="F63" s="9" t="s">
        <v>1896</v>
      </c>
      <c r="G63" s="9" t="s">
        <v>1897</v>
      </c>
      <c r="H63" s="9" t="s">
        <v>76</v>
      </c>
      <c r="I63" s="9" t="s">
        <v>235</v>
      </c>
      <c r="J63" s="9" t="s">
        <v>61</v>
      </c>
      <c r="K63" s="9" t="s">
        <v>314</v>
      </c>
      <c r="L63" s="9" t="s">
        <v>494</v>
      </c>
      <c r="M63" s="9" t="s">
        <v>759</v>
      </c>
      <c r="N63" s="9" t="s">
        <v>62</v>
      </c>
      <c r="O63" s="9" t="s">
        <v>1220</v>
      </c>
      <c r="P63" s="165">
        <v>58</v>
      </c>
      <c r="Q63" s="159">
        <v>3.7589999999999999</v>
      </c>
      <c r="R63" s="159">
        <v>107787</v>
      </c>
      <c r="S63" s="177"/>
      <c r="T63" s="159">
        <v>234.999</v>
      </c>
      <c r="U63" s="161">
        <v>9.0000000000000002E-6</v>
      </c>
      <c r="V63" s="161">
        <v>8.8479543944784397E-2</v>
      </c>
      <c r="W63" s="161">
        <v>2.7458444032717601E-2</v>
      </c>
    </row>
    <row r="64" spans="1:23" s="9" customFormat="1">
      <c r="A64" s="9" t="s">
        <v>1213</v>
      </c>
      <c r="B64" s="9">
        <v>1433</v>
      </c>
      <c r="C64" s="9" t="s">
        <v>1809</v>
      </c>
      <c r="D64" s="9" t="s">
        <v>1810</v>
      </c>
      <c r="E64" s="5" t="s">
        <v>430</v>
      </c>
      <c r="F64" s="9" t="s">
        <v>1858</v>
      </c>
      <c r="G64" s="9" t="s">
        <v>1859</v>
      </c>
      <c r="H64" s="9" t="s">
        <v>76</v>
      </c>
      <c r="I64" s="9" t="s">
        <v>235</v>
      </c>
      <c r="J64" s="9" t="s">
        <v>61</v>
      </c>
      <c r="K64" s="9" t="s">
        <v>314</v>
      </c>
      <c r="L64" s="9" t="s">
        <v>476</v>
      </c>
      <c r="M64" s="9" t="s">
        <v>759</v>
      </c>
      <c r="N64" s="9" t="s">
        <v>62</v>
      </c>
      <c r="O64" s="9" t="s">
        <v>1220</v>
      </c>
      <c r="P64" s="165">
        <v>142</v>
      </c>
      <c r="Q64" s="159">
        <v>3.7589999999999999</v>
      </c>
      <c r="R64" s="159">
        <v>8566</v>
      </c>
      <c r="S64" s="177"/>
      <c r="T64" s="159">
        <v>45.722999999999999</v>
      </c>
      <c r="U64" s="161">
        <v>9.9999999999999995E-7</v>
      </c>
      <c r="V64" s="161">
        <v>1.7215312547640301E-2</v>
      </c>
      <c r="W64" s="161">
        <v>5.3425421856843399E-3</v>
      </c>
    </row>
    <row r="65" spans="1:23" s="9" customFormat="1">
      <c r="A65" s="9" t="s">
        <v>1213</v>
      </c>
      <c r="B65" s="9">
        <v>1433</v>
      </c>
      <c r="C65" s="9" t="s">
        <v>1864</v>
      </c>
      <c r="D65" s="9" t="s">
        <v>1865</v>
      </c>
      <c r="E65" s="5" t="s">
        <v>430</v>
      </c>
      <c r="F65" s="9" t="s">
        <v>1866</v>
      </c>
      <c r="G65" s="9" t="s">
        <v>1867</v>
      </c>
      <c r="H65" s="9" t="s">
        <v>76</v>
      </c>
      <c r="I65" s="9" t="s">
        <v>235</v>
      </c>
      <c r="J65" s="9" t="s">
        <v>61</v>
      </c>
      <c r="K65" s="9" t="s">
        <v>314</v>
      </c>
      <c r="L65" s="9" t="s">
        <v>479</v>
      </c>
      <c r="M65" s="9" t="s">
        <v>759</v>
      </c>
      <c r="N65" s="9" t="s">
        <v>62</v>
      </c>
      <c r="O65" s="9" t="s">
        <v>1220</v>
      </c>
      <c r="P65" s="165">
        <v>78</v>
      </c>
      <c r="Q65" s="159">
        <v>3.7589999999999999</v>
      </c>
      <c r="R65" s="159">
        <v>26070</v>
      </c>
      <c r="S65" s="177"/>
      <c r="T65" s="159">
        <v>76.438000000000002</v>
      </c>
      <c r="U65" s="161">
        <v>9.9999999999999995E-7</v>
      </c>
      <c r="V65" s="161">
        <v>2.8779558764197601E-2</v>
      </c>
      <c r="W65" s="161">
        <v>8.9313514557237995E-3</v>
      </c>
    </row>
    <row r="66" spans="1:23" s="9" customFormat="1">
      <c r="A66" s="9" t="s">
        <v>1213</v>
      </c>
      <c r="B66" s="9">
        <v>1433</v>
      </c>
      <c r="C66" s="9" t="s">
        <v>1868</v>
      </c>
      <c r="D66" s="9" t="s">
        <v>1869</v>
      </c>
      <c r="E66" s="5" t="s">
        <v>430</v>
      </c>
      <c r="F66" s="9" t="s">
        <v>1870</v>
      </c>
      <c r="G66" s="9" t="s">
        <v>1871</v>
      </c>
      <c r="H66" s="9" t="s">
        <v>76</v>
      </c>
      <c r="I66" s="9" t="s">
        <v>235</v>
      </c>
      <c r="J66" s="9" t="s">
        <v>61</v>
      </c>
      <c r="K66" s="9" t="s">
        <v>314</v>
      </c>
      <c r="L66" s="9" t="s">
        <v>476</v>
      </c>
      <c r="M66" s="9" t="s">
        <v>759</v>
      </c>
      <c r="N66" s="9" t="s">
        <v>62</v>
      </c>
      <c r="O66" s="9" t="s">
        <v>1220</v>
      </c>
      <c r="P66" s="165">
        <v>272</v>
      </c>
      <c r="Q66" s="159">
        <v>3.7589999999999999</v>
      </c>
      <c r="R66" s="159">
        <v>50013</v>
      </c>
      <c r="S66" s="178">
        <v>0.36399999999999999</v>
      </c>
      <c r="T66" s="159">
        <v>512.72500000000002</v>
      </c>
      <c r="U66" s="161">
        <v>0</v>
      </c>
      <c r="V66" s="161">
        <v>0.19304576947635901</v>
      </c>
      <c r="W66" s="161">
        <v>5.9909174715315199E-2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360873E8-7D82-4AE0-9C9D-3984647F3D8D}">
      <formula1>israel_abroad</formula1>
    </dataValidation>
    <dataValidation type="list" allowBlank="1" showInputMessage="1" showErrorMessage="1" sqref="N2:N20" xr:uid="{2E38AA39-D463-42EC-90E6-A4929E420943}">
      <formula1>Holding_interest</formula1>
    </dataValidation>
    <dataValidation type="list" allowBlank="1" showInputMessage="1" showErrorMessage="1" sqref="K3:K20" xr:uid="{9C869BC0-581F-4204-83A5-081302BA8AE6}">
      <formula1>Country_list</formula1>
    </dataValidation>
    <dataValidation type="list" allowBlank="1" showInputMessage="1" showErrorMessage="1" sqref="M2:M20" xr:uid="{8799C797-25F1-4901-A279-24D2A2BE4D1E}">
      <formula1>Fund_type</formula1>
    </dataValidation>
    <dataValidation type="list" allowBlank="1" showInputMessage="1" showErrorMessage="1" sqref="E2:E20" xr:uid="{DA7E239F-86E8-4296-B651-A28524ACFBF4}">
      <formula1>Issuer_Type_TFunds</formula1>
    </dataValidation>
    <dataValidation type="list" allowBlank="1" showInputMessage="1" showErrorMessage="1" sqref="H2:H20" xr:uid="{3E9FC7E4-7E3A-4420-9ED5-E9261BF8B8C9}">
      <formula1>Security_ID_Number_Type</formula1>
    </dataValidation>
    <dataValidation type="list" allowBlank="1" showInputMessage="1" showErrorMessage="1" sqref="K2" xr:uid="{E6FA89BE-618E-496A-9B68-F8D81BCF0884}">
      <formula1>Country_list_funds</formula1>
    </dataValidation>
    <dataValidation type="list" allowBlank="1" showInputMessage="1" showErrorMessage="1" sqref="L2:L20" xr:uid="{F8855463-E1D2-4A9F-889B-384CC7B1E83F}">
      <formula1>Stock_Exchange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:XFD4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16384" width="9" style="5" hidden="1"/>
  </cols>
  <sheetData>
    <row r="1" spans="1:23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3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300</v>
      </c>
      <c r="O1" s="22" t="s">
        <v>606</v>
      </c>
      <c r="P1" s="22" t="s">
        <v>396</v>
      </c>
      <c r="Q1" s="22" t="s">
        <v>773</v>
      </c>
      <c r="R1" s="22" t="s">
        <v>11</v>
      </c>
      <c r="S1" s="22" t="s">
        <v>15</v>
      </c>
      <c r="T1" s="22" t="s">
        <v>1153</v>
      </c>
      <c r="U1" s="22" t="s">
        <v>18</v>
      </c>
      <c r="V1" s="22" t="s">
        <v>19</v>
      </c>
      <c r="W1" s="22" t="s">
        <v>30</v>
      </c>
    </row>
    <row r="2" spans="1:23">
      <c r="A2" s="162" t="s">
        <v>1213</v>
      </c>
      <c r="B2" s="162">
        <v>378</v>
      </c>
      <c r="C2" s="162" t="s">
        <v>1815</v>
      </c>
      <c r="D2" s="162" t="s">
        <v>1816</v>
      </c>
      <c r="E2" s="162" t="s">
        <v>430</v>
      </c>
      <c r="F2" s="162" t="s">
        <v>1898</v>
      </c>
      <c r="G2" s="162" t="s">
        <v>1899</v>
      </c>
      <c r="H2" s="162" t="s">
        <v>76</v>
      </c>
      <c r="I2" s="162" t="s">
        <v>211</v>
      </c>
      <c r="J2" s="162" t="s">
        <v>61</v>
      </c>
      <c r="K2" s="162" t="s">
        <v>317</v>
      </c>
      <c r="L2" s="5" t="s">
        <v>805</v>
      </c>
      <c r="M2" s="162" t="s">
        <v>102</v>
      </c>
      <c r="N2" s="168" t="s">
        <v>760</v>
      </c>
      <c r="O2" s="168" t="s">
        <v>62</v>
      </c>
      <c r="P2" s="162" t="s">
        <v>1220</v>
      </c>
      <c r="Q2" s="173">
        <v>9500</v>
      </c>
      <c r="R2" s="173">
        <v>3.7589999999999999</v>
      </c>
      <c r="S2" s="173">
        <v>17966</v>
      </c>
      <c r="T2" s="173">
        <v>6415.7479999999996</v>
      </c>
      <c r="U2" s="174">
        <v>1.042E-3</v>
      </c>
      <c r="V2" s="174">
        <v>0.585509088070852</v>
      </c>
      <c r="W2" s="174">
        <v>1.0006536509602801E-2</v>
      </c>
    </row>
    <row r="3" spans="1:23">
      <c r="A3" s="162" t="s">
        <v>1213</v>
      </c>
      <c r="B3" s="162">
        <v>378</v>
      </c>
      <c r="C3" s="162" t="s">
        <v>1900</v>
      </c>
      <c r="D3" s="162" t="s">
        <v>1901</v>
      </c>
      <c r="E3" s="162" t="s">
        <v>430</v>
      </c>
      <c r="F3" s="162" t="s">
        <v>1902</v>
      </c>
      <c r="G3" s="162" t="s">
        <v>1903</v>
      </c>
      <c r="H3" s="162" t="s">
        <v>76</v>
      </c>
      <c r="I3" s="162" t="s">
        <v>73</v>
      </c>
      <c r="J3" s="162" t="s">
        <v>61</v>
      </c>
      <c r="K3" s="162" t="s">
        <v>157</v>
      </c>
      <c r="L3" s="5" t="s">
        <v>805</v>
      </c>
      <c r="M3" s="162" t="s">
        <v>102</v>
      </c>
      <c r="N3" s="168" t="s">
        <v>759</v>
      </c>
      <c r="O3" s="168" t="s">
        <v>62</v>
      </c>
      <c r="P3" s="162" t="s">
        <v>1220</v>
      </c>
      <c r="Q3" s="173">
        <v>80163</v>
      </c>
      <c r="R3" s="173">
        <v>3.7589999999999999</v>
      </c>
      <c r="S3" s="173">
        <v>1507.24</v>
      </c>
      <c r="T3" s="173">
        <v>4541.8069999999998</v>
      </c>
      <c r="U3" s="174">
        <v>0</v>
      </c>
      <c r="V3" s="174">
        <v>0.414490911929148</v>
      </c>
      <c r="W3" s="174">
        <v>7.0837814948069202E-3</v>
      </c>
    </row>
    <row r="4" spans="1:23">
      <c r="A4" s="162" t="s">
        <v>1213</v>
      </c>
      <c r="B4" s="162">
        <v>1433</v>
      </c>
      <c r="C4" s="162" t="s">
        <v>1815</v>
      </c>
      <c r="D4" s="162" t="s">
        <v>1816</v>
      </c>
      <c r="E4" s="162" t="s">
        <v>430</v>
      </c>
      <c r="F4" s="162" t="s">
        <v>1898</v>
      </c>
      <c r="G4" s="162" t="s">
        <v>1899</v>
      </c>
      <c r="H4" s="162" t="s">
        <v>76</v>
      </c>
      <c r="I4" s="162" t="s">
        <v>211</v>
      </c>
      <c r="J4" s="162" t="s">
        <v>61</v>
      </c>
      <c r="K4" s="162" t="s">
        <v>317</v>
      </c>
      <c r="L4" s="5" t="s">
        <v>805</v>
      </c>
      <c r="M4" s="162" t="s">
        <v>102</v>
      </c>
      <c r="N4" s="168" t="s">
        <v>760</v>
      </c>
      <c r="O4" s="168" t="s">
        <v>62</v>
      </c>
      <c r="P4" s="162" t="s">
        <v>1220</v>
      </c>
      <c r="Q4" s="173">
        <v>130</v>
      </c>
      <c r="R4" s="173">
        <v>3.7589999999999999</v>
      </c>
      <c r="S4" s="173">
        <v>17966</v>
      </c>
      <c r="T4" s="173">
        <v>87.793999999999997</v>
      </c>
      <c r="U4" s="174">
        <v>1.4E-5</v>
      </c>
      <c r="V4" s="174">
        <v>1</v>
      </c>
      <c r="W4" s="174">
        <v>1.02583212027576E-2</v>
      </c>
    </row>
    <row r="5" spans="1:2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/>
      <c r="M5" s="21"/>
      <c r="N5" s="23"/>
      <c r="O5" s="23"/>
      <c r="P5" s="21"/>
      <c r="Q5" s="21"/>
      <c r="R5" s="21"/>
      <c r="S5" s="21"/>
      <c r="T5" s="21"/>
      <c r="U5" s="21"/>
      <c r="V5" s="21"/>
      <c r="W5" s="21"/>
    </row>
    <row r="6" spans="1:2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/>
      <c r="M6" s="21"/>
      <c r="N6" s="23"/>
      <c r="O6" s="23"/>
      <c r="P6" s="21"/>
      <c r="Q6" s="21"/>
      <c r="R6" s="21"/>
      <c r="S6" s="21"/>
      <c r="T6" s="21"/>
      <c r="U6" s="21"/>
      <c r="V6" s="21"/>
      <c r="W6" s="21"/>
    </row>
    <row r="7" spans="1:2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/>
      <c r="M7" s="21"/>
      <c r="N7" s="23"/>
      <c r="O7" s="23"/>
      <c r="P7" s="21"/>
      <c r="Q7" s="21"/>
      <c r="R7" s="21"/>
      <c r="S7" s="21"/>
      <c r="T7" s="21"/>
      <c r="U7" s="21"/>
      <c r="V7" s="21"/>
      <c r="W7" s="21"/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L20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I5:I20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Dori meshulam Metial</cp:lastModifiedBy>
  <cp:lastPrinted>2022-08-08T09:16:18Z</cp:lastPrinted>
  <dcterms:created xsi:type="dcterms:W3CDTF">2021-05-03T04:41:48Z</dcterms:created>
  <dcterms:modified xsi:type="dcterms:W3CDTF">2026-03-16T14:37:58Z</dcterms:modified>
</cp:coreProperties>
</file>