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ק.ל.ע קרן השתלמות לעוס\2025\דיווחים נלווים\ישירות\"/>
    </mc:Choice>
  </mc:AlternateContent>
  <xr:revisionPtr revIDLastSave="0" documentId="13_ncr:1_{ABDEE092-D82F-4BFF-9DDB-1569A1F63BB1}" xr6:coauthVersionLast="47" xr6:coauthVersionMax="47" xr10:uidLastSave="{00000000-0000-0000-0000-000000000000}"/>
  <bookViews>
    <workbookView xWindow="-120" yWindow="-120" windowWidth="29040" windowHeight="15840" xr2:uid="{6945AC3B-7B25-494F-99BB-45386F335CAC}"/>
  </bookViews>
  <sheets>
    <sheet name="נספח 1" sheetId="1" r:id="rId1"/>
    <sheet name="נספח 2" sheetId="2" r:id="rId2"/>
    <sheet name="נספח 3" sheetId="3" r:id="rId3"/>
    <sheet name="378" sheetId="4" r:id="rId4"/>
    <sheet name="1433" sheetId="5" r:id="rId5"/>
    <sheet name="15482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5" i="1"/>
  <c r="D15" i="1"/>
  <c r="D11" i="1"/>
  <c r="D7" i="1"/>
  <c r="D60" i="1"/>
  <c r="D62" i="1" s="1"/>
  <c r="D44" i="2"/>
  <c r="D19" i="2"/>
  <c r="C106" i="3"/>
  <c r="D25" i="4"/>
  <c r="D57" i="1"/>
  <c r="D52" i="1"/>
  <c r="D54" i="1" s="1"/>
  <c r="D37" i="1"/>
  <c r="D27" i="1"/>
  <c r="D31" i="1" l="1"/>
  <c r="D67" i="1" s="1"/>
</calcChain>
</file>

<file path=xl/sharedStrings.xml><?xml version="1.0" encoding="utf-8"?>
<sst xmlns="http://schemas.openxmlformats.org/spreadsheetml/2006/main" count="339" uniqueCount="174">
  <si>
    <t>קלע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</si>
  <si>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</si>
  <si>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</si>
  <si>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</si>
  <si>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</si>
  <si>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</si>
  <si>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</si>
  <si>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</si>
  <si>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</si>
  <si>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</si>
  <si>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</si>
  <si>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</si>
  <si>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</si>
  <si>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</si>
  <si>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</si>
  <si>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</si>
  <si>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</si>
  <si>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</si>
  <si>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</si>
  <si>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</si>
  <si>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</si>
  <si>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</si>
  <si>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</si>
  <si>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</si>
  <si>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</si>
  <si>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</si>
  <si>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</si>
  <si>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</si>
  <si>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</si>
  <si>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</si>
  <si>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</si>
  <si>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</si>
  <si>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</si>
  <si>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</si>
  <si>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</si>
  <si>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</si>
  <si>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</si>
  <si>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</si>
  <si>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</si>
  <si>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</si>
  <si>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</si>
  <si>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</si>
  <si>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</si>
  <si>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</si>
  <si>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</si>
  <si>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</si>
  <si>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</si>
  <si>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</si>
  <si>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31.03.2025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</si>
  <si>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</si>
  <si>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</si>
  <si>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</si>
  <si>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</si>
  <si>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</si>
  <si>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</si>
  <si>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</si>
  <si>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IBI</t>
  </si>
  <si>
    <t>(3)</t>
  </si>
  <si>
    <t>ברוקר זר</t>
  </si>
  <si>
    <t>(4)</t>
  </si>
  <si>
    <t>GLOBAL CITI NY</t>
  </si>
  <si>
    <t>(5)</t>
  </si>
  <si>
    <t>CAMALIA</t>
  </si>
  <si>
    <t>(6)</t>
  </si>
  <si>
    <t>ברוקר אקסלנס</t>
  </si>
  <si>
    <t>(7)</t>
  </si>
  <si>
    <t>ברוקר מזרחי טפחות</t>
  </si>
  <si>
    <t>(8)</t>
  </si>
  <si>
    <t>ברוקר לידר הנפקות</t>
  </si>
  <si>
    <t>(9)</t>
  </si>
  <si>
    <t>ברוקר פסגות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</si>
  <si>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</si>
  <si>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</si>
  <si>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</si>
  <si>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</si>
  <si>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</si>
  <si>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</si>
  <si>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</si>
  <si>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</si>
  <si>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</si>
  <si>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</si>
  <si>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</si>
  <si>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</si>
  <si>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</si>
  <si>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</si>
  <si>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</si>
  <si>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31.12.2024</t>
  </si>
  <si>
    <t>תשלום הנובע מהשקעה בקרנות השקעה בישראל</t>
  </si>
  <si>
    <t>תשתיות ישראל 4</t>
  </si>
  <si>
    <t>יסודות נדלן ג</t>
  </si>
  <si>
    <t>KLIRMARK III</t>
  </si>
  <si>
    <t>AMI Opportunities</t>
  </si>
  <si>
    <t>Alpha Opportunities</t>
  </si>
  <si>
    <t>Noked Equity</t>
  </si>
  <si>
    <t>Noked Bonds</t>
  </si>
  <si>
    <t>Klirmark IV</t>
  </si>
  <si>
    <t>Tulip Capital Fund (Cayman), LP</t>
  </si>
  <si>
    <t>FORTTISIMO VI</t>
  </si>
  <si>
    <t>SHAKED II</t>
  </si>
  <si>
    <t>סך תשלומים הנובעים מהשקעה בקרנות השקעה בישראל</t>
  </si>
  <si>
    <t>תשלום הנובע מהשקעה בקרנות השקעה בחול</t>
  </si>
  <si>
    <t>MV Subordinated V</t>
  </si>
  <si>
    <t>Liquidity</t>
  </si>
  <si>
    <t xml:space="preserve">Phoenix Value CIP VIII </t>
  </si>
  <si>
    <t>MV SENIOR 2</t>
  </si>
  <si>
    <t>Dover X</t>
  </si>
  <si>
    <t>Hamilton Lane Co-investment IV</t>
  </si>
  <si>
    <t xml:space="preserve">ELECTRA MULTIFAMILY II </t>
  </si>
  <si>
    <t>Pantheon Access feeder</t>
  </si>
  <si>
    <t>FORMA</t>
  </si>
  <si>
    <t>רוטשילד נדלן אדריס</t>
  </si>
  <si>
    <t>Faropoint 10</t>
  </si>
  <si>
    <t>SCHRODERS</t>
  </si>
  <si>
    <t>One Equity Partners VIII</t>
  </si>
  <si>
    <t>Penfund Capital Fund VII</t>
  </si>
  <si>
    <t>Allianz Asia Pacific Secured Lending Fund</t>
  </si>
  <si>
    <t>Hamilton Lane Equity Opportunities Fund V-B LP</t>
  </si>
  <si>
    <t>Pantheon - PGIF IV Feeder (Luxembourg) SCSp</t>
  </si>
  <si>
    <t>Monarch Capital Partners Offshore VI LP</t>
  </si>
  <si>
    <t>CVC Credit Capital Solutions III</t>
  </si>
  <si>
    <t>Pantheon Global Secondary VII</t>
  </si>
  <si>
    <t>Bridgepoint Europe VII</t>
  </si>
  <si>
    <t>ARGIS Living Fund II, L.P.</t>
  </si>
  <si>
    <t>BENNU PHARMA FUND LP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</si>
  <si>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</si>
  <si>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</si>
  <si>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</si>
  <si>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</si>
  <si>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</si>
  <si>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</si>
  <si>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</si>
  <si>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Source Markets plc</t>
  </si>
  <si>
    <t>Amundi Asset Management</t>
  </si>
  <si>
    <t>State Street Corp</t>
  </si>
  <si>
    <t>Invesco investment management limited</t>
  </si>
  <si>
    <t>Dow  Jones STOXX 600  Source ITF</t>
  </si>
  <si>
    <t xml:space="preserve">BlackRock  Asset Managment </t>
  </si>
  <si>
    <t>Van Eck ETF</t>
  </si>
  <si>
    <t>Vanguard Group</t>
  </si>
  <si>
    <t>First trust</t>
  </si>
  <si>
    <t>WisdomTree Europe ltd</t>
  </si>
  <si>
    <t>Global X Management Co LLc</t>
  </si>
  <si>
    <t>KRANESHARES</t>
  </si>
  <si>
    <t>קסם קרנות נאמנות בע"מ</t>
  </si>
  <si>
    <t>הראל קרנות נאמנות בע"מ</t>
  </si>
  <si>
    <t>מגדל קרנות נאמנות בע"מ</t>
  </si>
  <si>
    <t xml:space="preserve">מור ניהול קרנות נאמנות בע"מ </t>
  </si>
  <si>
    <t>אי.בי.אי קרנות נאמנות בע"מ</t>
  </si>
  <si>
    <t xml:space="preserve">ילין לפידות קרנות נאמנות בע"מ </t>
  </si>
  <si>
    <t>Xtrackers</t>
  </si>
  <si>
    <t>LYXOR ETF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</si>
  <si>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</si>
  <si>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</si>
  <si>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</si>
  <si>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פועלים אי.בי.אי.-ניהול וחיתום בע"מ</t>
  </si>
  <si>
    <t>אנליסט אי.אמ.אס.-שרותי ניהול השקעות בע"מ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</si>
  <si>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</si>
  <si>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</si>
  <si>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</si>
  <si>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</si>
  <si>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</si>
  <si>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</si>
  <si>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</si>
  <si>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Kotak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</si>
  <si>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</si>
  <si>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</si>
  <si>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</si>
  <si>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</si>
  <si>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</si>
  <si>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</si>
  <si>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</si>
  <si>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קלע קרן השתלמות לעובדים סוציאלים מסלול כללי</t>
  </si>
  <si>
    <t>קלע קרן השתלמות לעובדים סוציאלים מסלול  אגח עד 25% מניות</t>
  </si>
  <si>
    <t>ק.ל.ע - עוקב מדד&amp;#160;s&amp;p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</si>
</sst>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1" fillId="0" borderId="0" xfId="0" applyFont="1"/>
    <xf numFmtId="164" fontId="11" fillId="0" borderId="0" xfId="1" applyFont="1"/>
    <xf numFmtId="164" fontId="13" fillId="0" borderId="0" xfId="1" applyFont="1"/>
    <xf numFmtId="164" fontId="5" fillId="0" borderId="0" xfId="1" applyFont="1"/>
    <xf numFmtId="164" fontId="10" fillId="0" borderId="0" xfId="1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513;&#1497;\&#1492;&#1493;&#1510;&#1488;&#1493;&#1514;%20&#1497;&#1513;&#1497;&#1512;&#1493;&#1514;\2025\Q4\&#1511;&#1500;&#1506;\&#1505;&#1497;&#1499;&#1493;&#1501;%20&#1492;&#1493;&#1510;&#1488;&#1493;&#1514;%20&#1497;&#1513;&#1497;&#1512;&#1493;&#1514;\31-12-2025\&#1505;&#1497;&#1499;&#1493;&#1501;%20&#1492;&#1493;&#1510;&#1488;&#1493;&#1514;%20&#1497;&#1513;&#1497;&#1512;&#1493;&#1514;%205042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קלע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5042</v>
          </cell>
          <cell r="J2">
            <v>378</v>
          </cell>
        </row>
        <row r="3">
          <cell r="B3">
            <v>5042</v>
          </cell>
          <cell r="J3">
            <v>1433</v>
          </cell>
        </row>
        <row r="4">
          <cell r="B4">
            <v>5042</v>
          </cell>
          <cell r="J4">
            <v>15482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030E-B4DD-40A9-BAF6-F0D4CAD234E7}">
  <sheetPr codeName="Sheet3">
    <tabColor rgb="FF002060"/>
  </sheetPr>
  <dimension ref="B2:D67"/>
  <sheetViews>
    <sheetView showGridLines="0" rightToLeft="1" tabSelected="1" topLeftCell="A25" zoomScale="85" zoomScaleNormal="85" workbookViewId="0">
      <selection activeCell="J38" sqref="J38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96.375" style="4" customWidth="1"/>
    <col min="4" max="4" width="11.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D8+D9</f>
        <v>177.30651999999998</v>
      </c>
    </row>
    <row r="8" spans="2:4" ht="18" customHeight="1" x14ac:dyDescent="0.2">
      <c r="C8" s="4" t="s">
        <v>5</v>
      </c>
      <c r="D8" s="14">
        <v>33.176519999999996</v>
      </c>
    </row>
    <row r="9" spans="2:4" ht="18" customHeight="1" x14ac:dyDescent="0.2">
      <c r="C9" s="4" t="s">
        <v>6</v>
      </c>
      <c r="D9" s="14">
        <v>144.13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D13+D12</f>
        <v>10.110450000000002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v>10.110450000000002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f>D16</f>
        <v>0.39</v>
      </c>
    </row>
    <row r="16" spans="2:4" ht="18" customHeight="1" x14ac:dyDescent="0.2">
      <c r="C16" s="13" t="s">
        <v>11</v>
      </c>
      <c r="D16" s="14">
        <v>0.39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437.15562999999997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D7+D11+D15+D19</f>
        <v>624.96259999999995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690626.76190000004</v>
      </c>
    </row>
    <row r="28" spans="2:4" ht="18" customHeight="1" x14ac:dyDescent="0.2">
      <c r="C28" s="4" t="s">
        <v>18</v>
      </c>
      <c r="D28" s="3">
        <v>718442.19852999994</v>
      </c>
    </row>
    <row r="29" spans="2:4" ht="18" customHeight="1" x14ac:dyDescent="0.2">
      <c r="C29" s="4" t="s">
        <v>19</v>
      </c>
      <c r="D29" s="3">
        <v>662811.32527000003</v>
      </c>
    </row>
    <row r="30" spans="2:4" ht="18" customHeight="1" x14ac:dyDescent="0.2"/>
    <row r="31" spans="2:4" ht="18" customHeight="1" x14ac:dyDescent="0.2">
      <c r="B31" s="11" t="s">
        <v>20</v>
      </c>
      <c r="D31" s="16">
        <f>IFERROR(D25/D27,0)</f>
        <v>9.0492091311470497E-4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f>'378'!D34+'1433'!D34+'15482'!D34</f>
        <v>1040.9515039057976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1597.8734749614234</v>
      </c>
    </row>
    <row r="38" spans="2:4" ht="18" customHeight="1" x14ac:dyDescent="0.2">
      <c r="C38" s="11" t="s">
        <v>24</v>
      </c>
      <c r="D38" s="3">
        <v>536.91252083333336</v>
      </c>
    </row>
    <row r="39" spans="2:4" ht="18" customHeight="1" x14ac:dyDescent="0.2">
      <c r="C39" s="11" t="s">
        <v>25</v>
      </c>
      <c r="D39" s="3">
        <v>705.28142842908994</v>
      </c>
    </row>
    <row r="40" spans="2:4" ht="18" customHeight="1" x14ac:dyDescent="0.2">
      <c r="C40" s="11" t="s">
        <v>26</v>
      </c>
      <c r="D40" s="3">
        <v>0</v>
      </c>
    </row>
    <row r="41" spans="2:4" ht="18" customHeight="1" x14ac:dyDescent="0.2">
      <c r="C41" s="11" t="s">
        <v>27</v>
      </c>
      <c r="D41" s="3">
        <v>0</v>
      </c>
    </row>
    <row r="42" spans="2:4" ht="18" customHeight="1" x14ac:dyDescent="0.2">
      <c r="C42" s="11" t="s">
        <v>28</v>
      </c>
      <c r="D42" s="3">
        <v>2.1244661490000003</v>
      </c>
    </row>
    <row r="43" spans="2:4" ht="18" customHeight="1" x14ac:dyDescent="0.2">
      <c r="C43" s="11" t="s">
        <v>29</v>
      </c>
    </row>
    <row r="44" spans="2:4" ht="18" customHeight="1" x14ac:dyDescent="0.2">
      <c r="C44" s="11" t="s">
        <v>30</v>
      </c>
      <c r="D44" s="3">
        <v>299.59129367800011</v>
      </c>
    </row>
    <row r="45" spans="2:4" ht="18" customHeight="1" x14ac:dyDescent="0.2">
      <c r="C45" s="11" t="s">
        <v>31</v>
      </c>
    </row>
    <row r="46" spans="2:4" ht="18" customHeight="1" x14ac:dyDescent="0.2">
      <c r="C46" s="4" t="s">
        <v>32</v>
      </c>
      <c r="D46" s="3">
        <v>0</v>
      </c>
    </row>
    <row r="47" spans="2:4" ht="18" customHeight="1" x14ac:dyDescent="0.2">
      <c r="C47" s="4" t="s">
        <v>33</v>
      </c>
    </row>
    <row r="48" spans="2:4" ht="18" customHeight="1" x14ac:dyDescent="0.2">
      <c r="C48" s="4" t="s">
        <v>34</v>
      </c>
      <c r="D48" s="3">
        <v>53.963765871999982</v>
      </c>
    </row>
    <row r="49" spans="2:4" ht="18" customHeight="1" x14ac:dyDescent="0.2">
      <c r="C49" s="4" t="s">
        <v>33</v>
      </c>
    </row>
    <row r="50" spans="2:4" ht="18" customHeight="1" x14ac:dyDescent="0.2">
      <c r="C50" s="4" t="s">
        <v>35</v>
      </c>
      <c r="D50" s="3">
        <v>0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2.4107516182082741E-3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-2.4107516182082741E-3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2.4107516182082741E-3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2222.8360749614235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3.2185779607586088E-3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9.0492091311470497E-4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4569-C368-4586-A3CB-DA6A35E4AF5F}">
  <sheetPr codeName="Sheet4">
    <tabColor rgb="FF002060"/>
  </sheetPr>
  <dimension ref="B1:D44"/>
  <sheetViews>
    <sheetView showGridLines="0" rightToLeft="1" topLeftCell="A4" workbookViewId="0">
      <selection activeCell="D45" sqref="D45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40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x14ac:dyDescent="0.2">
      <c r="B8" s="34" t="s">
        <v>51</v>
      </c>
      <c r="C8" s="34" t="s">
        <v>52</v>
      </c>
      <c r="D8" s="35">
        <v>33.176519999999996</v>
      </c>
    </row>
    <row r="9" spans="2:4" ht="15.75" x14ac:dyDescent="0.25">
      <c r="B9" s="34"/>
      <c r="C9" s="32" t="s">
        <v>53</v>
      </c>
      <c r="D9" s="35"/>
    </row>
    <row r="10" spans="2:4" x14ac:dyDescent="0.2">
      <c r="B10" s="34" t="s">
        <v>51</v>
      </c>
      <c r="C10" s="34" t="s">
        <v>54</v>
      </c>
      <c r="D10" s="35">
        <v>74.649023725000006</v>
      </c>
    </row>
    <row r="11" spans="2:4" x14ac:dyDescent="0.2">
      <c r="B11" s="34" t="s">
        <v>55</v>
      </c>
      <c r="C11" s="34" t="s">
        <v>56</v>
      </c>
      <c r="D11" s="35">
        <v>34.322563224</v>
      </c>
    </row>
    <row r="12" spans="2:4" x14ac:dyDescent="0.2">
      <c r="B12" s="34" t="s">
        <v>57</v>
      </c>
      <c r="C12" s="34" t="s">
        <v>58</v>
      </c>
      <c r="D12" s="35">
        <v>12.565575088999999</v>
      </c>
    </row>
    <row r="13" spans="2:4" x14ac:dyDescent="0.2">
      <c r="B13" s="34" t="s">
        <v>59</v>
      </c>
      <c r="C13" s="34" t="s">
        <v>60</v>
      </c>
      <c r="D13" s="35">
        <v>5.444499736</v>
      </c>
    </row>
    <row r="14" spans="2:4" x14ac:dyDescent="0.2">
      <c r="B14" s="34" t="s">
        <v>61</v>
      </c>
      <c r="C14" s="34" t="s">
        <v>62</v>
      </c>
      <c r="D14" s="35">
        <v>0</v>
      </c>
    </row>
    <row r="15" spans="2:4" x14ac:dyDescent="0.2">
      <c r="B15" s="34" t="s">
        <v>63</v>
      </c>
      <c r="C15" s="34" t="s">
        <v>64</v>
      </c>
      <c r="D15" s="35">
        <v>15.552290000000001</v>
      </c>
    </row>
    <row r="16" spans="2:4" hidden="1" x14ac:dyDescent="0.2">
      <c r="B16" s="34" t="s">
        <v>65</v>
      </c>
      <c r="C16" s="34" t="s">
        <v>66</v>
      </c>
      <c r="D16" s="35">
        <v>0.14765999999999999</v>
      </c>
    </row>
    <row r="17" spans="2:4" x14ac:dyDescent="0.2">
      <c r="B17" s="34" t="s">
        <v>67</v>
      </c>
      <c r="C17" s="34" t="s">
        <v>68</v>
      </c>
      <c r="D17" s="35">
        <v>0.55679999999999996</v>
      </c>
    </row>
    <row r="18" spans="2:4" x14ac:dyDescent="0.2">
      <c r="B18" s="34" t="s">
        <v>69</v>
      </c>
      <c r="C18" s="34" t="s">
        <v>70</v>
      </c>
      <c r="D18" s="35">
        <v>0.88785999999999998</v>
      </c>
    </row>
    <row r="19" spans="2:4" ht="15.75" x14ac:dyDescent="0.25">
      <c r="B19" s="34"/>
      <c r="C19" s="36" t="s">
        <v>71</v>
      </c>
      <c r="D19" s="37">
        <f>D8+D10+D11+D12+D13+D15+D16+D17+D18</f>
        <v>177.30279177400001</v>
      </c>
    </row>
    <row r="20" spans="2:4" ht="15.75" x14ac:dyDescent="0.25">
      <c r="B20" s="34"/>
      <c r="C20" s="36"/>
      <c r="D20" s="37"/>
    </row>
    <row r="21" spans="2:4" ht="15.75" x14ac:dyDescent="0.25">
      <c r="B21" s="34"/>
      <c r="C21" s="30" t="s">
        <v>72</v>
      </c>
      <c r="D21" s="35"/>
    </row>
    <row r="22" spans="2:4" ht="15.75" x14ac:dyDescent="0.25">
      <c r="C22" s="32" t="s">
        <v>50</v>
      </c>
      <c r="D22" s="37"/>
    </row>
    <row r="23" spans="2:4" x14ac:dyDescent="0.2">
      <c r="B23" s="34" t="s">
        <v>51</v>
      </c>
      <c r="C23" s="34" t="s">
        <v>54</v>
      </c>
      <c r="D23" s="35">
        <v>10.110450000000002</v>
      </c>
    </row>
    <row r="24" spans="2:4" ht="15.75" x14ac:dyDescent="0.25">
      <c r="C24" s="32" t="s">
        <v>53</v>
      </c>
      <c r="D24" s="37"/>
    </row>
    <row r="25" spans="2:4" ht="15.75" x14ac:dyDescent="0.25">
      <c r="B25" s="34"/>
      <c r="C25" s="29" t="s">
        <v>73</v>
      </c>
      <c r="D25" s="37">
        <v>10.110450000000002</v>
      </c>
    </row>
    <row r="26" spans="2:4" ht="15.75" x14ac:dyDescent="0.25">
      <c r="C26" s="36"/>
      <c r="D26" s="37"/>
    </row>
    <row r="27" spans="2:4" ht="15.75" x14ac:dyDescent="0.25">
      <c r="C27" s="32" t="s">
        <v>74</v>
      </c>
      <c r="D27" s="37"/>
    </row>
    <row r="28" spans="2:4" ht="15.75" x14ac:dyDescent="0.25">
      <c r="C28" s="36" t="s">
        <v>75</v>
      </c>
      <c r="D28" s="37">
        <v>0.39</v>
      </c>
    </row>
    <row r="29" spans="2:4" ht="15.75" x14ac:dyDescent="0.25">
      <c r="C29" s="36"/>
      <c r="D29" s="37"/>
    </row>
    <row r="30" spans="2:4" ht="15.75" x14ac:dyDescent="0.25">
      <c r="C30" s="32" t="s">
        <v>76</v>
      </c>
      <c r="D30" s="37"/>
    </row>
    <row r="31" spans="2:4" ht="15.75" x14ac:dyDescent="0.25">
      <c r="C31" s="36" t="s">
        <v>77</v>
      </c>
      <c r="D31" s="37">
        <v>0</v>
      </c>
    </row>
    <row r="32" spans="2:4" ht="15.75" x14ac:dyDescent="0.25">
      <c r="C32" s="36"/>
      <c r="D32" s="37"/>
    </row>
    <row r="33" spans="3:4" ht="15.75" x14ac:dyDescent="0.25">
      <c r="C33" s="32" t="s">
        <v>78</v>
      </c>
      <c r="D33" s="38">
        <v>437.15562999999997</v>
      </c>
    </row>
    <row r="34" spans="3:4" ht="15.75" x14ac:dyDescent="0.25">
      <c r="C34" s="30"/>
      <c r="D34" s="39"/>
    </row>
    <row r="35" spans="3:4" ht="15.75" x14ac:dyDescent="0.25">
      <c r="C35" s="32" t="s">
        <v>79</v>
      </c>
      <c r="D35" s="39"/>
    </row>
    <row r="36" spans="3:4" ht="15.75" x14ac:dyDescent="0.25">
      <c r="C36" s="36" t="s">
        <v>80</v>
      </c>
      <c r="D36" s="37">
        <v>0</v>
      </c>
    </row>
    <row r="37" spans="3:4" ht="15.75" x14ac:dyDescent="0.25">
      <c r="C37" s="32"/>
      <c r="D37" s="37"/>
    </row>
    <row r="38" spans="3:4" ht="15.75" x14ac:dyDescent="0.25">
      <c r="C38" s="32" t="s">
        <v>81</v>
      </c>
      <c r="D38" s="37"/>
    </row>
    <row r="39" spans="3:4" ht="15.75" x14ac:dyDescent="0.25">
      <c r="C39" s="36" t="s">
        <v>82</v>
      </c>
      <c r="D39" s="37">
        <v>0</v>
      </c>
    </row>
    <row r="40" spans="3:4" ht="15.75" x14ac:dyDescent="0.25">
      <c r="C40" s="30"/>
      <c r="D40" s="39"/>
    </row>
    <row r="41" spans="3:4" ht="15.75" x14ac:dyDescent="0.25">
      <c r="C41" s="32" t="s">
        <v>83</v>
      </c>
    </row>
    <row r="42" spans="3:4" ht="15.75" x14ac:dyDescent="0.25">
      <c r="C42" s="41" t="s">
        <v>84</v>
      </c>
      <c r="D42" s="37">
        <v>0</v>
      </c>
    </row>
    <row r="44" spans="3:4" ht="15.75" x14ac:dyDescent="0.25">
      <c r="C44" s="30" t="s">
        <v>85</v>
      </c>
      <c r="D44" s="39">
        <f>D19+D25+D28+D33</f>
        <v>624.95887177400004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1D50-02FB-49DC-BF2D-D6287D22F9BD}">
  <sheetPr codeName="Sheet5">
    <tabColor rgb="FF002060"/>
  </sheetPr>
  <dimension ref="A1:D106"/>
  <sheetViews>
    <sheetView showGridLines="0" rightToLeft="1" topLeftCell="A73" zoomScaleNormal="100" workbookViewId="0">
      <selection activeCell="C97" activeCellId="2" sqref="C75 C86 C97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6.375" style="40" bestFit="1" customWidth="1"/>
    <col min="4" max="4" width="9" style="40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86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87</v>
      </c>
      <c r="C6" s="33" t="s">
        <v>2</v>
      </c>
    </row>
    <row r="7" spans="1:4" x14ac:dyDescent="0.2">
      <c r="B7" s="46" t="s">
        <v>88</v>
      </c>
      <c r="C7" s="47">
        <v>42.478229999999996</v>
      </c>
    </row>
    <row r="8" spans="1:4" x14ac:dyDescent="0.2">
      <c r="B8" s="46" t="s">
        <v>89</v>
      </c>
      <c r="C8" s="47">
        <v>35.494666666666667</v>
      </c>
    </row>
    <row r="9" spans="1:4" x14ac:dyDescent="0.2">
      <c r="B9" s="46" t="s">
        <v>90</v>
      </c>
      <c r="C9" s="47">
        <v>10.657</v>
      </c>
    </row>
    <row r="10" spans="1:4" x14ac:dyDescent="0.2">
      <c r="B10" s="46" t="s">
        <v>91</v>
      </c>
      <c r="C10" s="47">
        <v>55.580936666666659</v>
      </c>
    </row>
    <row r="11" spans="1:4" x14ac:dyDescent="0.2">
      <c r="B11" s="46" t="s">
        <v>92</v>
      </c>
      <c r="C11" s="47">
        <v>78.823999999999998</v>
      </c>
    </row>
    <row r="12" spans="1:4" x14ac:dyDescent="0.2">
      <c r="B12" s="46" t="s">
        <v>93</v>
      </c>
      <c r="C12" s="47">
        <v>66.00806</v>
      </c>
    </row>
    <row r="13" spans="1:4" x14ac:dyDescent="0.2">
      <c r="B13" s="46" t="s">
        <v>94</v>
      </c>
      <c r="C13" s="47">
        <v>70.260770000000008</v>
      </c>
    </row>
    <row r="14" spans="1:4" x14ac:dyDescent="0.2">
      <c r="B14" s="46" t="s">
        <v>95</v>
      </c>
      <c r="C14" s="47">
        <v>51.301000000000002</v>
      </c>
    </row>
    <row r="15" spans="1:4" x14ac:dyDescent="0.2">
      <c r="B15" s="46" t="s">
        <v>96</v>
      </c>
      <c r="C15" s="47">
        <v>27.690470000000001</v>
      </c>
    </row>
    <row r="16" spans="1:4" x14ac:dyDescent="0.2">
      <c r="B16" s="46" t="s">
        <v>97</v>
      </c>
      <c r="C16" s="47">
        <v>70.769387500000008</v>
      </c>
    </row>
    <row r="17" spans="2:3" x14ac:dyDescent="0.2">
      <c r="B17" s="46" t="s">
        <v>98</v>
      </c>
      <c r="C17" s="47">
        <v>27.847999999999999</v>
      </c>
    </row>
    <row r="18" spans="2:3" x14ac:dyDescent="0.2">
      <c r="B18" s="46" t="s">
        <v>87</v>
      </c>
      <c r="C18" s="47">
        <v>0</v>
      </c>
    </row>
    <row r="19" spans="2:3" ht="15.75" x14ac:dyDescent="0.25">
      <c r="B19" s="36" t="s">
        <v>99</v>
      </c>
      <c r="C19" s="48">
        <v>536.91252083333336</v>
      </c>
    </row>
    <row r="20" spans="2:3" x14ac:dyDescent="0.2">
      <c r="B20" s="46"/>
      <c r="C20" s="47"/>
    </row>
    <row r="21" spans="2:3" ht="15.75" x14ac:dyDescent="0.25">
      <c r="B21" s="32" t="s">
        <v>100</v>
      </c>
      <c r="C21" s="47"/>
    </row>
    <row r="22" spans="2:3" x14ac:dyDescent="0.2">
      <c r="B22" s="46" t="s">
        <v>101</v>
      </c>
      <c r="C22" s="47">
        <v>31.476235129999999</v>
      </c>
    </row>
    <row r="23" spans="2:3" x14ac:dyDescent="0.2">
      <c r="B23" s="46" t="s">
        <v>102</v>
      </c>
      <c r="C23" s="47">
        <v>23.775500000000001</v>
      </c>
    </row>
    <row r="24" spans="2:3" x14ac:dyDescent="0.2">
      <c r="B24" s="46" t="s">
        <v>103</v>
      </c>
      <c r="C24" s="47">
        <v>33.522689499999998</v>
      </c>
    </row>
    <row r="25" spans="2:3" x14ac:dyDescent="0.2">
      <c r="B25" s="46" t="s">
        <v>104</v>
      </c>
      <c r="C25" s="47">
        <v>4.4331256519999993</v>
      </c>
    </row>
    <row r="26" spans="2:3" x14ac:dyDescent="0.2">
      <c r="B26" s="46" t="s">
        <v>105</v>
      </c>
      <c r="C26" s="47">
        <v>60.962174500000003</v>
      </c>
    </row>
    <row r="27" spans="2:3" x14ac:dyDescent="0.2">
      <c r="B27" s="46" t="s">
        <v>106</v>
      </c>
      <c r="C27" s="47">
        <v>25.286154000000003</v>
      </c>
    </row>
    <row r="28" spans="2:3" x14ac:dyDescent="0.2">
      <c r="B28" s="46" t="s">
        <v>107</v>
      </c>
      <c r="C28" s="47">
        <v>36.226093333333338</v>
      </c>
    </row>
    <row r="29" spans="2:3" x14ac:dyDescent="0.2">
      <c r="B29" s="46" t="s">
        <v>108</v>
      </c>
      <c r="C29" s="47">
        <v>8.4443980799999991</v>
      </c>
    </row>
    <row r="30" spans="2:3" x14ac:dyDescent="0.2">
      <c r="B30" s="46" t="s">
        <v>109</v>
      </c>
      <c r="C30" s="47">
        <v>34.6197102</v>
      </c>
    </row>
    <row r="31" spans="2:3" x14ac:dyDescent="0.2">
      <c r="B31" s="46" t="s">
        <v>110</v>
      </c>
      <c r="C31" s="47">
        <v>3.1986764999999999</v>
      </c>
    </row>
    <row r="32" spans="2:3" x14ac:dyDescent="0.2">
      <c r="B32" s="46" t="s">
        <v>111</v>
      </c>
      <c r="C32" s="47">
        <v>33.239689666666663</v>
      </c>
    </row>
    <row r="33" spans="2:3" x14ac:dyDescent="0.2">
      <c r="B33" s="46" t="s">
        <v>112</v>
      </c>
      <c r="C33" s="47">
        <v>27.305775000000001</v>
      </c>
    </row>
    <row r="34" spans="2:3" x14ac:dyDescent="0.2">
      <c r="B34" s="46" t="s">
        <v>113</v>
      </c>
      <c r="C34" s="47">
        <v>54.799441999999992</v>
      </c>
    </row>
    <row r="35" spans="2:3" x14ac:dyDescent="0.2">
      <c r="B35" s="46" t="s">
        <v>114</v>
      </c>
      <c r="C35" s="47">
        <v>33.282369999999993</v>
      </c>
    </row>
    <row r="36" spans="2:3" x14ac:dyDescent="0.2">
      <c r="B36" s="46" t="s">
        <v>115</v>
      </c>
      <c r="C36" s="47">
        <v>46.208851333333342</v>
      </c>
    </row>
    <row r="37" spans="2:3" x14ac:dyDescent="0.2">
      <c r="B37" s="46" t="s">
        <v>116</v>
      </c>
      <c r="C37" s="47">
        <v>28.275880666666669</v>
      </c>
    </row>
    <row r="38" spans="2:3" x14ac:dyDescent="0.2">
      <c r="B38" s="46" t="s">
        <v>117</v>
      </c>
      <c r="C38" s="47">
        <v>57.48854278666667</v>
      </c>
    </row>
    <row r="39" spans="2:3" x14ac:dyDescent="0.2">
      <c r="B39" s="46" t="s">
        <v>118</v>
      </c>
      <c r="C39" s="47">
        <v>37.109643985000005</v>
      </c>
    </row>
    <row r="40" spans="2:3" x14ac:dyDescent="0.2">
      <c r="B40" s="46" t="s">
        <v>119</v>
      </c>
      <c r="C40" s="47">
        <v>33.334253371999999</v>
      </c>
    </row>
    <row r="41" spans="2:3" x14ac:dyDescent="0.2">
      <c r="B41" s="46" t="s">
        <v>120</v>
      </c>
      <c r="C41" s="47">
        <v>53.037833333333339</v>
      </c>
    </row>
    <row r="42" spans="2:3" x14ac:dyDescent="0.2">
      <c r="B42" s="46" t="s">
        <v>121</v>
      </c>
      <c r="C42" s="47">
        <v>24.8561032</v>
      </c>
    </row>
    <row r="43" spans="2:3" x14ac:dyDescent="0.2">
      <c r="B43" s="46" t="s">
        <v>122</v>
      </c>
      <c r="C43" s="47">
        <v>7.180880000000001</v>
      </c>
    </row>
    <row r="44" spans="2:3" x14ac:dyDescent="0.2">
      <c r="B44" s="46" t="s">
        <v>123</v>
      </c>
      <c r="C44" s="47">
        <v>7.2174061900897959</v>
      </c>
    </row>
    <row r="45" spans="2:3" ht="15.75" x14ac:dyDescent="0.25">
      <c r="B45" s="36" t="s">
        <v>124</v>
      </c>
      <c r="C45" s="48">
        <v>705.28142842908994</v>
      </c>
    </row>
    <row r="46" spans="2:3" ht="15.75" x14ac:dyDescent="0.2">
      <c r="B46" s="49"/>
      <c r="C46" s="48"/>
    </row>
    <row r="47" spans="2:3" ht="15.75" x14ac:dyDescent="0.25">
      <c r="B47" s="32" t="s">
        <v>125</v>
      </c>
      <c r="C47" s="47"/>
    </row>
    <row r="48" spans="2:3" ht="15.75" x14ac:dyDescent="0.2">
      <c r="B48" s="49" t="s">
        <v>126</v>
      </c>
      <c r="C48" s="48">
        <v>0</v>
      </c>
    </row>
    <row r="49" spans="2:3" ht="15.75" x14ac:dyDescent="0.25">
      <c r="B49" s="32"/>
      <c r="C49" s="47"/>
    </row>
    <row r="50" spans="2:3" ht="15.75" x14ac:dyDescent="0.25">
      <c r="B50" s="32" t="s">
        <v>127</v>
      </c>
      <c r="C50" s="50"/>
    </row>
    <row r="51" spans="2:3" ht="15.75" x14ac:dyDescent="0.2">
      <c r="B51" s="49" t="s">
        <v>128</v>
      </c>
      <c r="C51" s="48">
        <v>0</v>
      </c>
    </row>
    <row r="52" spans="2:3" x14ac:dyDescent="0.2">
      <c r="B52" s="46"/>
      <c r="C52" s="47"/>
    </row>
    <row r="53" spans="2:3" ht="15.75" x14ac:dyDescent="0.25">
      <c r="B53" s="32" t="s">
        <v>129</v>
      </c>
      <c r="C53" s="50"/>
    </row>
    <row r="54" spans="2:3" ht="15.75" x14ac:dyDescent="0.25">
      <c r="B54" s="32" t="s">
        <v>130</v>
      </c>
      <c r="C54" s="47"/>
    </row>
    <row r="55" spans="2:3" x14ac:dyDescent="0.2">
      <c r="B55" s="46" t="s">
        <v>131</v>
      </c>
      <c r="C55" s="47">
        <v>1.8412338800000001</v>
      </c>
    </row>
    <row r="56" spans="2:3" x14ac:dyDescent="0.2">
      <c r="B56" s="46" t="s">
        <v>132</v>
      </c>
      <c r="C56" s="47">
        <v>60.933214430999953</v>
      </c>
    </row>
    <row r="57" spans="2:3" x14ac:dyDescent="0.2">
      <c r="B57" s="46" t="s">
        <v>133</v>
      </c>
      <c r="C57" s="47">
        <v>24.58506506499997</v>
      </c>
    </row>
    <row r="58" spans="2:3" x14ac:dyDescent="0.2">
      <c r="B58" s="46" t="s">
        <v>134</v>
      </c>
      <c r="C58" s="47">
        <v>51.201657846000003</v>
      </c>
    </row>
    <row r="59" spans="2:3" x14ac:dyDescent="0.2">
      <c r="B59" s="46" t="s">
        <v>135</v>
      </c>
      <c r="C59" s="47">
        <v>0.49460668700000021</v>
      </c>
    </row>
    <row r="60" spans="2:3" x14ac:dyDescent="0.2">
      <c r="B60" s="46" t="s">
        <v>136</v>
      </c>
      <c r="C60" s="47">
        <v>104.18942625100026</v>
      </c>
    </row>
    <row r="61" spans="2:3" x14ac:dyDescent="0.2">
      <c r="B61" s="46" t="s">
        <v>137</v>
      </c>
      <c r="C61" s="47">
        <v>15.146671538999994</v>
      </c>
    </row>
    <row r="62" spans="2:3" x14ac:dyDescent="0.2">
      <c r="B62" s="46" t="s">
        <v>138</v>
      </c>
      <c r="C62" s="47">
        <v>13.657224279000015</v>
      </c>
    </row>
    <row r="63" spans="2:3" x14ac:dyDescent="0.2">
      <c r="B63" s="46" t="s">
        <v>139</v>
      </c>
      <c r="C63" s="47">
        <v>0.24100944900000001</v>
      </c>
    </row>
    <row r="64" spans="2:3" x14ac:dyDescent="0.2">
      <c r="B64" s="46" t="s">
        <v>140</v>
      </c>
      <c r="C64" s="47">
        <v>17.041603018000011</v>
      </c>
    </row>
    <row r="65" spans="2:3" x14ac:dyDescent="0.2">
      <c r="B65" s="46" t="s">
        <v>141</v>
      </c>
      <c r="C65" s="47">
        <v>0.48034968500000003</v>
      </c>
    </row>
    <row r="66" spans="2:3" x14ac:dyDescent="0.2">
      <c r="B66" s="46" t="s">
        <v>142</v>
      </c>
      <c r="C66" s="47">
        <v>9.6985968990000107</v>
      </c>
    </row>
    <row r="67" spans="2:3" x14ac:dyDescent="0.2">
      <c r="B67" s="46" t="s">
        <v>143</v>
      </c>
      <c r="C67" s="47">
        <v>1.1492792999999994E-2</v>
      </c>
    </row>
    <row r="68" spans="2:3" x14ac:dyDescent="0.2">
      <c r="B68" s="46" t="s">
        <v>144</v>
      </c>
      <c r="C68" s="47">
        <v>8.0924560000000083E-3</v>
      </c>
    </row>
    <row r="69" spans="2:3" x14ac:dyDescent="0.2">
      <c r="B69" s="46" t="s">
        <v>145</v>
      </c>
      <c r="C69" s="47">
        <v>1.1505541999999999E-2</v>
      </c>
    </row>
    <row r="70" spans="2:3" x14ac:dyDescent="0.2">
      <c r="B70" s="46" t="s">
        <v>146</v>
      </c>
      <c r="C70" s="47">
        <v>7.7096599999999984E-3</v>
      </c>
    </row>
    <row r="71" spans="2:3" x14ac:dyDescent="0.2">
      <c r="B71" s="46" t="s">
        <v>147</v>
      </c>
      <c r="C71" s="47">
        <v>3.4416859999999989E-3</v>
      </c>
    </row>
    <row r="72" spans="2:3" x14ac:dyDescent="0.2">
      <c r="B72" s="46" t="s">
        <v>148</v>
      </c>
      <c r="C72" s="47">
        <v>7.5437060000000007E-3</v>
      </c>
    </row>
    <row r="73" spans="2:3" x14ac:dyDescent="0.2">
      <c r="B73" s="46" t="s">
        <v>149</v>
      </c>
      <c r="C73" s="47">
        <v>1.595979899999999E-2</v>
      </c>
    </row>
    <row r="74" spans="2:3" x14ac:dyDescent="0.2">
      <c r="B74" s="46" t="s">
        <v>150</v>
      </c>
      <c r="C74" s="47">
        <v>1.4889007000000004E-2</v>
      </c>
    </row>
    <row r="75" spans="2:3" ht="15.75" x14ac:dyDescent="0.2">
      <c r="B75" s="49" t="s">
        <v>151</v>
      </c>
      <c r="C75" s="48">
        <v>299.59129367800011</v>
      </c>
    </row>
    <row r="76" spans="2:3" ht="15.75" x14ac:dyDescent="0.25">
      <c r="B76" s="36"/>
      <c r="C76" s="37"/>
    </row>
    <row r="77" spans="2:3" ht="15.75" x14ac:dyDescent="0.25">
      <c r="B77" s="32" t="s">
        <v>152</v>
      </c>
    </row>
    <row r="78" spans="2:3" ht="15.75" x14ac:dyDescent="0.25">
      <c r="B78" s="32" t="s">
        <v>153</v>
      </c>
      <c r="C78" s="47"/>
    </row>
    <row r="79" spans="2:3" x14ac:dyDescent="0.2">
      <c r="B79" s="46" t="s">
        <v>143</v>
      </c>
      <c r="C79" s="47">
        <v>0.46587108800000043</v>
      </c>
    </row>
    <row r="80" spans="2:3" x14ac:dyDescent="0.2">
      <c r="B80" s="46" t="s">
        <v>147</v>
      </c>
      <c r="C80" s="47">
        <v>0</v>
      </c>
    </row>
    <row r="81" spans="2:3" x14ac:dyDescent="0.2">
      <c r="B81" s="46" t="s">
        <v>144</v>
      </c>
      <c r="C81" s="47">
        <v>0.21043843999999995</v>
      </c>
    </row>
    <row r="82" spans="2:3" x14ac:dyDescent="0.2">
      <c r="B82" s="46" t="s">
        <v>145</v>
      </c>
      <c r="C82" s="47">
        <v>1.4322253500000002</v>
      </c>
    </row>
    <row r="83" spans="2:3" x14ac:dyDescent="0.2">
      <c r="B83" s="46" t="s">
        <v>146</v>
      </c>
      <c r="C83" s="47">
        <v>1.2733092999999994E-2</v>
      </c>
    </row>
    <row r="84" spans="2:3" x14ac:dyDescent="0.2">
      <c r="B84" s="46" t="s">
        <v>154</v>
      </c>
      <c r="C84" s="47">
        <v>0</v>
      </c>
    </row>
    <row r="85" spans="2:3" x14ac:dyDescent="0.2">
      <c r="B85" s="46" t="s">
        <v>155</v>
      </c>
      <c r="C85" s="47">
        <v>3.198177999999999E-3</v>
      </c>
    </row>
    <row r="86" spans="2:3" ht="15.75" x14ac:dyDescent="0.25">
      <c r="B86" s="36" t="s">
        <v>156</v>
      </c>
      <c r="C86" s="37">
        <v>2.1244661490000003</v>
      </c>
    </row>
    <row r="88" spans="2:3" ht="15.75" x14ac:dyDescent="0.25">
      <c r="B88" s="32" t="s">
        <v>157</v>
      </c>
      <c r="C88" s="50"/>
    </row>
    <row r="89" spans="2:3" ht="15.75" x14ac:dyDescent="0.25">
      <c r="B89" s="32" t="s">
        <v>158</v>
      </c>
    </row>
    <row r="90" spans="2:3" ht="15.75" x14ac:dyDescent="0.25">
      <c r="B90" s="32" t="s">
        <v>159</v>
      </c>
    </row>
    <row r="91" spans="2:3" ht="15.75" x14ac:dyDescent="0.25">
      <c r="B91" s="36" t="s">
        <v>160</v>
      </c>
      <c r="C91" s="37">
        <v>0</v>
      </c>
    </row>
    <row r="93" spans="2:3" ht="15.75" x14ac:dyDescent="0.25">
      <c r="B93" s="32" t="s">
        <v>161</v>
      </c>
    </row>
    <row r="94" spans="2:3" ht="15.75" x14ac:dyDescent="0.25">
      <c r="B94" s="32" t="s">
        <v>162</v>
      </c>
    </row>
    <row r="95" spans="2:3" x14ac:dyDescent="0.2">
      <c r="B95" s="46" t="s">
        <v>163</v>
      </c>
      <c r="C95" s="47">
        <v>29.76525145899998</v>
      </c>
    </row>
    <row r="96" spans="2:3" x14ac:dyDescent="0.2">
      <c r="B96" s="46" t="s">
        <v>134</v>
      </c>
      <c r="C96" s="47">
        <v>24.198514413000005</v>
      </c>
    </row>
    <row r="97" spans="2:3" ht="15.75" x14ac:dyDescent="0.25">
      <c r="B97" s="36" t="s">
        <v>164</v>
      </c>
      <c r="C97" s="37">
        <v>53.963765871999982</v>
      </c>
    </row>
    <row r="99" spans="2:3" ht="15.75" x14ac:dyDescent="0.25">
      <c r="B99" s="32" t="s">
        <v>165</v>
      </c>
    </row>
    <row r="100" spans="2:3" ht="15.75" x14ac:dyDescent="0.2">
      <c r="B100" s="49" t="s">
        <v>166</v>
      </c>
      <c r="C100" s="48">
        <v>0</v>
      </c>
    </row>
    <row r="102" spans="2:3" ht="15.75" x14ac:dyDescent="0.2">
      <c r="B102" s="51" t="s">
        <v>167</v>
      </c>
      <c r="C102" s="50">
        <v>1597.8734749614234</v>
      </c>
    </row>
    <row r="103" spans="2:3" ht="15.75" x14ac:dyDescent="0.25">
      <c r="B103" s="32" t="s">
        <v>168</v>
      </c>
    </row>
    <row r="104" spans="2:3" ht="15.75" x14ac:dyDescent="0.25">
      <c r="B104" s="36" t="s">
        <v>169</v>
      </c>
      <c r="C104" s="37">
        <v>0</v>
      </c>
    </row>
    <row r="106" spans="2:3" ht="15.75" x14ac:dyDescent="0.2">
      <c r="B106" s="51" t="s">
        <v>170</v>
      </c>
      <c r="C106" s="50">
        <f>662811325.27/1000</f>
        <v>662811.32527000003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915F-CDA8-4574-BE6B-D4387C4BF77E}">
  <dimension ref="B1:D67"/>
  <sheetViews>
    <sheetView showGridLines="0" rightToLeft="1" topLeftCell="A28" workbookViewId="0">
      <selection activeCell="C44" sqref="C44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03.37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171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173.68560000000002</v>
      </c>
    </row>
    <row r="8" spans="2:4" ht="18" customHeight="1" x14ac:dyDescent="0.2">
      <c r="C8" s="28" t="s">
        <v>5</v>
      </c>
      <c r="D8" s="62">
        <v>33.046599999999998</v>
      </c>
    </row>
    <row r="9" spans="2:4" ht="18" customHeight="1" x14ac:dyDescent="0.2">
      <c r="C9" s="28" t="s">
        <v>6</v>
      </c>
      <c r="D9" s="62">
        <v>140.63900000000001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9.8164500000000015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9.8164500000000015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0.39300000000000002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434.14150000000001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D7+D11+D16+D19</f>
        <v>618.03655000000003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680480.09168499999</v>
      </c>
    </row>
    <row r="28" spans="2:4" ht="18" customHeight="1" x14ac:dyDescent="0.2">
      <c r="C28" s="28" t="s">
        <v>18</v>
      </c>
      <c r="D28" s="62">
        <v>707016.35063999996</v>
      </c>
    </row>
    <row r="29" spans="2:4" ht="18" customHeight="1" x14ac:dyDescent="0.2">
      <c r="C29" s="28" t="s">
        <v>19</v>
      </c>
      <c r="D29" s="62">
        <v>653943.83273000002</v>
      </c>
    </row>
    <row r="30" spans="2:4" ht="18" customHeight="1" x14ac:dyDescent="0.2"/>
    <row r="31" spans="2:4" ht="18" customHeight="1" x14ac:dyDescent="0.2">
      <c r="B31" s="63" t="s">
        <v>20</v>
      </c>
      <c r="D31" s="66">
        <v>9.0765851572614776E-4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1040.5447124138104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1594.9280915674233</v>
      </c>
    </row>
    <row r="38" spans="2:4" ht="18" customHeight="1" x14ac:dyDescent="0.2">
      <c r="C38" s="63" t="s">
        <v>24</v>
      </c>
      <c r="D38" s="62">
        <v>536.91252083333325</v>
      </c>
    </row>
    <row r="39" spans="2:4" ht="18" customHeight="1" x14ac:dyDescent="0.2">
      <c r="C39" s="63" t="s">
        <v>25</v>
      </c>
      <c r="D39" s="62">
        <v>705.28142842908983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1.5842861509999999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297.78058105700023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53.369275096999992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2.4389374312303305E-3</v>
      </c>
    </row>
    <row r="53" spans="2:4" ht="18" customHeight="1" x14ac:dyDescent="0.2">
      <c r="B53" s="63" t="s">
        <v>37</v>
      </c>
      <c r="D53" s="66">
        <v>2.8999999999999998E-3</v>
      </c>
    </row>
    <row r="54" spans="2:4" ht="18" customHeight="1" x14ac:dyDescent="0.2">
      <c r="B54" s="63" t="s">
        <v>38</v>
      </c>
      <c r="D54" s="66">
        <v>4.6106256876966931E-4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2.4389374312303305E-3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2212.5716415674233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3.2514862206896736E-3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2.7000000000000001E-3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3.6076585157261499E-3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40B0-D683-4F66-A637-4D9773F91124}">
  <dimension ref="B1:D67"/>
  <sheetViews>
    <sheetView showGridLines="0" rightToLeft="1" topLeftCell="A25" workbookViewId="0">
      <selection activeCell="C40" sqref="C40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05.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172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2.7397163929999997</v>
      </c>
    </row>
    <row r="8" spans="2:4" ht="18" customHeight="1" x14ac:dyDescent="0.2">
      <c r="C8" s="28" t="s">
        <v>5</v>
      </c>
      <c r="D8" s="62">
        <v>0.12991999999999998</v>
      </c>
    </row>
    <row r="9" spans="2:4" ht="18" customHeight="1" x14ac:dyDescent="0.2">
      <c r="C9" s="28" t="s">
        <v>6</v>
      </c>
      <c r="D9" s="62">
        <v>2.6097963929999999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2.6911300000000002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5.4308463929999995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9454.0674899999995</v>
      </c>
    </row>
    <row r="28" spans="2:4" ht="18" customHeight="1" x14ac:dyDescent="0.2">
      <c r="C28" s="28" t="s">
        <v>18</v>
      </c>
      <c r="D28" s="62">
        <v>10040.64244</v>
      </c>
    </row>
    <row r="29" spans="2:4" ht="18" customHeight="1" x14ac:dyDescent="0.2">
      <c r="C29" s="28" t="s">
        <v>19</v>
      </c>
      <c r="D29" s="62">
        <v>8867.4925399999993</v>
      </c>
    </row>
    <row r="30" spans="2:4" ht="18" customHeight="1" x14ac:dyDescent="0.2"/>
    <row r="31" spans="2:4" ht="18" customHeight="1" x14ac:dyDescent="0.2">
      <c r="B31" s="63" t="s">
        <v>20</v>
      </c>
      <c r="D31" s="66">
        <v>5.7444548589741446E-4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0.27242819803257606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2.7936708299999986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0.53698182000000028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1.6621982349999984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0.59449077500000014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3.1504631296819778E-4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6.8495368703180219E-4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3.1504631296819778E-4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8.2245172229999977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8.6994483926621489E-4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1.5744454858974146E-3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484E-8BC7-4EEE-8ACD-197E7A04239B}">
  <dimension ref="B1:D67"/>
  <sheetViews>
    <sheetView showGridLines="0" rightToLeft="1" topLeftCell="A28" workbookViewId="0">
      <selection activeCell="D38" sqref="D38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30.62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173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0.97462000000000004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0.97462000000000004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0.29399999999999998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0.29399999999999998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0.32300000000000001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1.59162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1385.2054499999999</v>
      </c>
    </row>
    <row r="28" spans="2:4" ht="18" customHeight="1" x14ac:dyDescent="0.2">
      <c r="C28" s="28" t="s">
        <v>18</v>
      </c>
      <c r="D28" s="62">
        <v>1385.2054499999999</v>
      </c>
    </row>
    <row r="29" spans="2:4" ht="18" customHeight="1" x14ac:dyDescent="0.2">
      <c r="C29" s="28" t="s">
        <v>19</v>
      </c>
      <c r="D29" s="62">
        <v>0</v>
      </c>
    </row>
    <row r="30" spans="2:4" ht="18" customHeight="1" x14ac:dyDescent="0.2"/>
    <row r="31" spans="2:4" ht="18" customHeight="1" x14ac:dyDescent="0.2">
      <c r="B31" s="63" t="s">
        <v>20</v>
      </c>
      <c r="D31" s="66">
        <v>1.1490136715820748E-3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0.13436329395452259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0.15171256399999999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3.198177999999999E-3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0.148514386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0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1E-3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0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1.7433325640000001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1.2585371823363822E-3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2.1490136715820746E-3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378</vt:lpstr>
      <vt:lpstr>1433</vt:lpstr>
      <vt:lpstr>15482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itay</cp:lastModifiedBy>
  <dcterms:created xsi:type="dcterms:W3CDTF">2026-01-27T12:13:34Z</dcterms:created>
  <dcterms:modified xsi:type="dcterms:W3CDTF">2026-05-18T05:12:50Z</dcterms:modified>
</cp:coreProperties>
</file>